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ThisWorkbook"/>
  <mc:AlternateContent xmlns:mc="http://schemas.openxmlformats.org/markup-compatibility/2006">
    <mc:Choice Requires="x15">
      <x15ac:absPath xmlns:x15ac="http://schemas.microsoft.com/office/spreadsheetml/2010/11/ac" url="/Users/danielbautista/Library/CloudStorage/Dropbox/Proyectos eReform/Proyectos 2023/Proyecto Playas Limpias/Desarrollo/Producto 4/Formatos/"/>
    </mc:Choice>
  </mc:AlternateContent>
  <xr:revisionPtr revIDLastSave="0" documentId="13_ncr:1_{63BE83BF-E441-7845-96BF-827058F681B2}" xr6:coauthVersionLast="47" xr6:coauthVersionMax="47" xr10:uidLastSave="{00000000-0000-0000-0000-000000000000}"/>
  <bookViews>
    <workbookView xWindow="-34320" yWindow="-1460" windowWidth="34320" windowHeight="19460" activeTab="3" xr2:uid="{4CB5CA4A-FD63-4023-97FD-DAFBC7C8D59B}"/>
  </bookViews>
  <sheets>
    <sheet name="Inicio" sheetId="1" r:id="rId1"/>
    <sheet name="Ingresos" sheetId="3" r:id="rId2"/>
    <sheet name="Gastos" sheetId="5" r:id="rId3"/>
    <sheet name="Resumen" sheetId="6" r:id="rId4"/>
    <sheet name="Glosario" sheetId="10" r:id="rId5"/>
  </sheets>
  <definedNames>
    <definedName name="Balan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3" l="1"/>
  <c r="AC12" i="3"/>
  <c r="F12" i="3"/>
  <c r="AB45" i="6"/>
  <c r="AB44" i="6"/>
  <c r="AB43" i="6"/>
  <c r="AB42" i="6"/>
  <c r="AB41" i="6"/>
  <c r="AB40" i="6"/>
  <c r="AB38" i="6"/>
  <c r="AB37" i="6"/>
  <c r="Z45" i="6"/>
  <c r="Z44" i="6"/>
  <c r="Z43" i="6"/>
  <c r="Z42" i="6"/>
  <c r="Z41" i="6"/>
  <c r="Z40" i="6"/>
  <c r="Z39" i="6"/>
  <c r="Z38" i="6"/>
  <c r="Z37" i="6"/>
  <c r="X45" i="6"/>
  <c r="X44" i="6"/>
  <c r="X43" i="6"/>
  <c r="X42" i="6"/>
  <c r="X41" i="6"/>
  <c r="X40" i="6"/>
  <c r="X39" i="6"/>
  <c r="X46" i="6" s="1"/>
  <c r="X38" i="6"/>
  <c r="X37" i="6"/>
  <c r="V45" i="6"/>
  <c r="V44" i="6"/>
  <c r="V43" i="6"/>
  <c r="V42" i="6"/>
  <c r="V41" i="6"/>
  <c r="V40" i="6"/>
  <c r="V39" i="6"/>
  <c r="V38" i="6"/>
  <c r="V37" i="6"/>
  <c r="T45" i="6"/>
  <c r="T44" i="6"/>
  <c r="T43" i="6"/>
  <c r="T42" i="6"/>
  <c r="T41" i="6"/>
  <c r="T40" i="6"/>
  <c r="T39" i="6"/>
  <c r="T38" i="6"/>
  <c r="T37" i="6"/>
  <c r="T46" i="6" s="1"/>
  <c r="R45" i="6"/>
  <c r="R44" i="6"/>
  <c r="R43" i="6"/>
  <c r="R42" i="6"/>
  <c r="R41" i="6"/>
  <c r="R40" i="6"/>
  <c r="R39" i="6"/>
  <c r="R38" i="6"/>
  <c r="R37" i="6"/>
  <c r="P45" i="6"/>
  <c r="P44" i="6"/>
  <c r="P43" i="6"/>
  <c r="P42" i="6"/>
  <c r="P41" i="6"/>
  <c r="P40" i="6"/>
  <c r="P39" i="6"/>
  <c r="P38" i="6"/>
  <c r="P37" i="6"/>
  <c r="N45" i="6"/>
  <c r="N44" i="6"/>
  <c r="N43" i="6"/>
  <c r="N42" i="6"/>
  <c r="N41" i="6"/>
  <c r="N40" i="6"/>
  <c r="N39" i="6"/>
  <c r="N38" i="6"/>
  <c r="N37" i="6"/>
  <c r="L44" i="6"/>
  <c r="L43" i="6"/>
  <c r="L45" i="6"/>
  <c r="L42" i="6"/>
  <c r="L41" i="6"/>
  <c r="L40" i="6"/>
  <c r="L39" i="6"/>
  <c r="L38" i="6"/>
  <c r="L37" i="6"/>
  <c r="L46" i="6" s="1"/>
  <c r="J45" i="6"/>
  <c r="J44" i="6"/>
  <c r="J43" i="6"/>
  <c r="J42" i="6"/>
  <c r="J41" i="6"/>
  <c r="J40" i="6"/>
  <c r="J39" i="6"/>
  <c r="J38" i="6"/>
  <c r="J37" i="6"/>
  <c r="H45" i="6"/>
  <c r="H44" i="6"/>
  <c r="H43" i="6"/>
  <c r="H42" i="6"/>
  <c r="H41" i="6"/>
  <c r="H40" i="6"/>
  <c r="H38" i="6"/>
  <c r="H37" i="6"/>
  <c r="F45" i="6"/>
  <c r="F44" i="6"/>
  <c r="F43" i="6"/>
  <c r="F42" i="6"/>
  <c r="F41" i="6"/>
  <c r="F40" i="6"/>
  <c r="F39" i="6"/>
  <c r="F38" i="6"/>
  <c r="F37" i="6"/>
  <c r="D45" i="6"/>
  <c r="D44" i="6"/>
  <c r="D43" i="6"/>
  <c r="D42" i="6"/>
  <c r="D41" i="6"/>
  <c r="D40" i="6"/>
  <c r="D39" i="6"/>
  <c r="D38" i="6"/>
  <c r="D37" i="6"/>
  <c r="D46" i="6" s="1"/>
  <c r="AC13" i="3"/>
  <c r="AC14" i="3"/>
  <c r="AC15" i="3"/>
  <c r="AC16" i="3"/>
  <c r="AC17" i="3"/>
  <c r="Z31" i="6"/>
  <c r="R31" i="6"/>
  <c r="AD5" i="5"/>
  <c r="AD6" i="5"/>
  <c r="AD7" i="5"/>
  <c r="AD8" i="5"/>
  <c r="AD9" i="5"/>
  <c r="AD10" i="5"/>
  <c r="AD11" i="5"/>
  <c r="AD12" i="5"/>
  <c r="AD13" i="5"/>
  <c r="AD14" i="5"/>
  <c r="AD16" i="5"/>
  <c r="AD17" i="5"/>
  <c r="AD18" i="5"/>
  <c r="AD19" i="5"/>
  <c r="AD20" i="5"/>
  <c r="AD21" i="5"/>
  <c r="AD22" i="5"/>
  <c r="AD23" i="5"/>
  <c r="AD24" i="5"/>
  <c r="AD25" i="5"/>
  <c r="AD26" i="5"/>
  <c r="AD27" i="5"/>
  <c r="AD30" i="5"/>
  <c r="AD31" i="5"/>
  <c r="AD32" i="5"/>
  <c r="AD33" i="5"/>
  <c r="AD34" i="5"/>
  <c r="AD35" i="5"/>
  <c r="AD36" i="5"/>
  <c r="AD37" i="5"/>
  <c r="AD38" i="5"/>
  <c r="AD39" i="5"/>
  <c r="AD41" i="5"/>
  <c r="AD42" i="5"/>
  <c r="AD43" i="5"/>
  <c r="AD44" i="5"/>
  <c r="AD45" i="5"/>
  <c r="AD46" i="5"/>
  <c r="AD47" i="5"/>
  <c r="AD48" i="5"/>
  <c r="AD49" i="5"/>
  <c r="AD50" i="5"/>
  <c r="AD51" i="5"/>
  <c r="AD53" i="5"/>
  <c r="AD54" i="5"/>
  <c r="AD55" i="5"/>
  <c r="AD56" i="5"/>
  <c r="AD57" i="5"/>
  <c r="AD58" i="5"/>
  <c r="AD59" i="5"/>
  <c r="AD60" i="5"/>
  <c r="AD61" i="5"/>
  <c r="AD62" i="5"/>
  <c r="AD63" i="5"/>
  <c r="AD65" i="5"/>
  <c r="AD66" i="5"/>
  <c r="AD67" i="5"/>
  <c r="AD68" i="5"/>
  <c r="AD69" i="5"/>
  <c r="AD70" i="5"/>
  <c r="AD71" i="5"/>
  <c r="AD72" i="5"/>
  <c r="AD73" i="5"/>
  <c r="AD74" i="5"/>
  <c r="AD75" i="5"/>
  <c r="AD77" i="5"/>
  <c r="AD78" i="5"/>
  <c r="AD79" i="5"/>
  <c r="AD80" i="5"/>
  <c r="AD81" i="5"/>
  <c r="AD82" i="5"/>
  <c r="AD83" i="5"/>
  <c r="AD84" i="5"/>
  <c r="AD85" i="5"/>
  <c r="AD86" i="5"/>
  <c r="AD87" i="5"/>
  <c r="AD89" i="5"/>
  <c r="AD90" i="5"/>
  <c r="AD91" i="5"/>
  <c r="AD92" i="5"/>
  <c r="AD93" i="5"/>
  <c r="AD94" i="5"/>
  <c r="AD95" i="5"/>
  <c r="AD96" i="5"/>
  <c r="AD97" i="5"/>
  <c r="AD98" i="5"/>
  <c r="AD99" i="5"/>
  <c r="AD102" i="5"/>
  <c r="AD103" i="5"/>
  <c r="AD104" i="5"/>
  <c r="AD105" i="5"/>
  <c r="AD106" i="5"/>
  <c r="AD107" i="5"/>
  <c r="AD108" i="5"/>
  <c r="AD109" i="5"/>
  <c r="AD110" i="5"/>
  <c r="AD111" i="5"/>
  <c r="AC16" i="5"/>
  <c r="AC17" i="5"/>
  <c r="AC18" i="5"/>
  <c r="AC19" i="5"/>
  <c r="AC20" i="5"/>
  <c r="AC21" i="5"/>
  <c r="AC22" i="5"/>
  <c r="AC23" i="5"/>
  <c r="AC24" i="5"/>
  <c r="AC25" i="5"/>
  <c r="AC26" i="5"/>
  <c r="AC27" i="5"/>
  <c r="AC30" i="5"/>
  <c r="AC31" i="5"/>
  <c r="AC32" i="5"/>
  <c r="AC33" i="5"/>
  <c r="AC34" i="5"/>
  <c r="AC35" i="5"/>
  <c r="AC36" i="5"/>
  <c r="AC37" i="5"/>
  <c r="AC38" i="5"/>
  <c r="AC39" i="5"/>
  <c r="AC41" i="5"/>
  <c r="AC42" i="5"/>
  <c r="AC43" i="5"/>
  <c r="AC44" i="5"/>
  <c r="AC45" i="5"/>
  <c r="AC46" i="5"/>
  <c r="AC47" i="5"/>
  <c r="AC48" i="5"/>
  <c r="AC49" i="5"/>
  <c r="AC50" i="5"/>
  <c r="AC51" i="5"/>
  <c r="AC53" i="5"/>
  <c r="AC54" i="5"/>
  <c r="AC55" i="5"/>
  <c r="AC56" i="5"/>
  <c r="AC57" i="5"/>
  <c r="AC58" i="5"/>
  <c r="AC59" i="5"/>
  <c r="AC60" i="5"/>
  <c r="AC61" i="5"/>
  <c r="AC62" i="5"/>
  <c r="AC63" i="5"/>
  <c r="AC65" i="5"/>
  <c r="AC66" i="5"/>
  <c r="AC67" i="5"/>
  <c r="AC68" i="5"/>
  <c r="AC69" i="5"/>
  <c r="AC70" i="5"/>
  <c r="AC71" i="5"/>
  <c r="AC72" i="5"/>
  <c r="AC73" i="5"/>
  <c r="AC74" i="5"/>
  <c r="AC75" i="5"/>
  <c r="AC77" i="5"/>
  <c r="AC78" i="5"/>
  <c r="AC79" i="5"/>
  <c r="AC80" i="5"/>
  <c r="AC81" i="5"/>
  <c r="AC82" i="5"/>
  <c r="AC83" i="5"/>
  <c r="AC84" i="5"/>
  <c r="AC85" i="5"/>
  <c r="AC86" i="5"/>
  <c r="AC87" i="5"/>
  <c r="AC89" i="5"/>
  <c r="AC90" i="5"/>
  <c r="AC91" i="5"/>
  <c r="AC92" i="5"/>
  <c r="AC93" i="5"/>
  <c r="AC94" i="5"/>
  <c r="AC95" i="5"/>
  <c r="AC96" i="5"/>
  <c r="AC97" i="5"/>
  <c r="AC98" i="5"/>
  <c r="AC99" i="5"/>
  <c r="AC101" i="5"/>
  <c r="AC102" i="5"/>
  <c r="AC103" i="5"/>
  <c r="AC104" i="5"/>
  <c r="AC105" i="5"/>
  <c r="AC106" i="5"/>
  <c r="AC107" i="5"/>
  <c r="AC108" i="5"/>
  <c r="AC109" i="5"/>
  <c r="AC110" i="5"/>
  <c r="AC111" i="5"/>
  <c r="AC5" i="5"/>
  <c r="AC6" i="5"/>
  <c r="AC7" i="5"/>
  <c r="AC8" i="5"/>
  <c r="AC9" i="5"/>
  <c r="AC10" i="5"/>
  <c r="AC11" i="5"/>
  <c r="AC12" i="5"/>
  <c r="AC13" i="5"/>
  <c r="AC14" i="5"/>
  <c r="AC4" i="5"/>
  <c r="F101" i="5"/>
  <c r="G101" i="5"/>
  <c r="H101" i="5"/>
  <c r="G45" i="6" s="1"/>
  <c r="I101" i="5"/>
  <c r="J101" i="5"/>
  <c r="K101" i="5"/>
  <c r="L101" i="5"/>
  <c r="M101" i="5"/>
  <c r="N101" i="5"/>
  <c r="O101" i="5"/>
  <c r="P101" i="5"/>
  <c r="O45" i="6" s="1"/>
  <c r="Q101" i="5"/>
  <c r="R101" i="5"/>
  <c r="S101" i="5"/>
  <c r="T101" i="5"/>
  <c r="S45" i="6" s="1"/>
  <c r="U101" i="5"/>
  <c r="V101" i="5"/>
  <c r="W101" i="5"/>
  <c r="X101" i="5"/>
  <c r="Y101" i="5"/>
  <c r="Z101" i="5"/>
  <c r="AA101" i="5"/>
  <c r="AB101" i="5"/>
  <c r="E101" i="5"/>
  <c r="F89" i="5"/>
  <c r="G89" i="5"/>
  <c r="H89" i="5"/>
  <c r="I89" i="5"/>
  <c r="J89" i="5"/>
  <c r="K89" i="5"/>
  <c r="L89" i="5"/>
  <c r="M89" i="5"/>
  <c r="N89" i="5"/>
  <c r="O89" i="5"/>
  <c r="P89" i="5"/>
  <c r="Q89" i="5"/>
  <c r="R89" i="5"/>
  <c r="S89" i="5"/>
  <c r="T89" i="5"/>
  <c r="U89" i="5"/>
  <c r="V89" i="5"/>
  <c r="W89" i="5"/>
  <c r="X89" i="5"/>
  <c r="W44" i="6" s="1"/>
  <c r="Y89" i="5"/>
  <c r="Z89" i="5"/>
  <c r="AA89" i="5"/>
  <c r="AB89" i="5"/>
  <c r="E89" i="5"/>
  <c r="F77" i="5"/>
  <c r="G77" i="5"/>
  <c r="H77" i="5"/>
  <c r="I77" i="5"/>
  <c r="J77" i="5"/>
  <c r="K77" i="5"/>
  <c r="L77" i="5"/>
  <c r="M77" i="5"/>
  <c r="N77" i="5"/>
  <c r="O77" i="5"/>
  <c r="P77" i="5"/>
  <c r="Q77" i="5"/>
  <c r="R77" i="5"/>
  <c r="S77" i="5"/>
  <c r="T77" i="5"/>
  <c r="U77" i="5"/>
  <c r="V77" i="5"/>
  <c r="W77" i="5"/>
  <c r="X77" i="5"/>
  <c r="Y77" i="5"/>
  <c r="Z77" i="5"/>
  <c r="AA77" i="5"/>
  <c r="AB77" i="5"/>
  <c r="AA43" i="6" s="1"/>
  <c r="E77" i="5"/>
  <c r="F65" i="5"/>
  <c r="G65" i="5"/>
  <c r="H65" i="5"/>
  <c r="I65" i="5"/>
  <c r="J65" i="5"/>
  <c r="K65" i="5"/>
  <c r="L65" i="5"/>
  <c r="M65" i="5"/>
  <c r="N65" i="5"/>
  <c r="O65" i="5"/>
  <c r="P65" i="5"/>
  <c r="Q65" i="5"/>
  <c r="R65" i="5"/>
  <c r="S65" i="5"/>
  <c r="T65" i="5"/>
  <c r="S42" i="6" s="1"/>
  <c r="U65" i="5"/>
  <c r="V65" i="5"/>
  <c r="W65" i="5"/>
  <c r="X65" i="5"/>
  <c r="Y65" i="5"/>
  <c r="Z65" i="5"/>
  <c r="AA65" i="5"/>
  <c r="AB65" i="5"/>
  <c r="AA42" i="6" s="1"/>
  <c r="E65" i="5"/>
  <c r="F53" i="5"/>
  <c r="G53" i="5"/>
  <c r="H53" i="5"/>
  <c r="I53" i="5"/>
  <c r="J53" i="5"/>
  <c r="K53" i="5"/>
  <c r="L53" i="5"/>
  <c r="K41" i="6" s="1"/>
  <c r="M53" i="5"/>
  <c r="N53" i="5"/>
  <c r="O53" i="5"/>
  <c r="P53" i="5"/>
  <c r="Q53" i="5"/>
  <c r="R53" i="5"/>
  <c r="S53" i="5"/>
  <c r="T53" i="5"/>
  <c r="S41" i="6" s="1"/>
  <c r="U53" i="5"/>
  <c r="V53" i="5"/>
  <c r="W53" i="5"/>
  <c r="X53" i="5"/>
  <c r="Y53" i="5"/>
  <c r="Z53" i="5"/>
  <c r="AA53" i="5"/>
  <c r="AB53" i="5"/>
  <c r="AA41" i="6" s="1"/>
  <c r="E53" i="5"/>
  <c r="F41" i="5"/>
  <c r="G41" i="5"/>
  <c r="H41" i="5"/>
  <c r="I41" i="5"/>
  <c r="J41" i="5"/>
  <c r="K41" i="5"/>
  <c r="L41" i="5"/>
  <c r="K40" i="6" s="1"/>
  <c r="M41" i="5"/>
  <c r="N41" i="5"/>
  <c r="O41" i="5"/>
  <c r="P41" i="5"/>
  <c r="Q41" i="5"/>
  <c r="R41" i="5"/>
  <c r="S41" i="5"/>
  <c r="T41" i="5"/>
  <c r="S40" i="6" s="1"/>
  <c r="U41" i="5"/>
  <c r="V41" i="5"/>
  <c r="W41" i="5"/>
  <c r="X41" i="5"/>
  <c r="Y41" i="5"/>
  <c r="Z41" i="5"/>
  <c r="AA41" i="5"/>
  <c r="AB41" i="5"/>
  <c r="AA40" i="6" s="1"/>
  <c r="E41" i="5"/>
  <c r="G29" i="5"/>
  <c r="H29" i="5"/>
  <c r="I29" i="5"/>
  <c r="AC29" i="5" s="1"/>
  <c r="AB39" i="6" s="1"/>
  <c r="J29" i="5"/>
  <c r="I39" i="6" s="1"/>
  <c r="K29" i="5"/>
  <c r="L29" i="5"/>
  <c r="M29" i="5"/>
  <c r="N29" i="5"/>
  <c r="M39" i="6" s="1"/>
  <c r="O29" i="5"/>
  <c r="P29" i="5"/>
  <c r="Q29" i="5"/>
  <c r="R29" i="5"/>
  <c r="Q39" i="6" s="1"/>
  <c r="S29" i="5"/>
  <c r="T29" i="5"/>
  <c r="U29" i="5"/>
  <c r="V29" i="5"/>
  <c r="U39" i="6" s="1"/>
  <c r="W29" i="5"/>
  <c r="X29" i="5"/>
  <c r="Y29" i="5"/>
  <c r="Z29" i="5"/>
  <c r="Y39" i="6" s="1"/>
  <c r="AA29" i="5"/>
  <c r="AB29" i="5"/>
  <c r="E29" i="5"/>
  <c r="AC5" i="3"/>
  <c r="AC6" i="3"/>
  <c r="AC7" i="3"/>
  <c r="AC8" i="3"/>
  <c r="AC9" i="3"/>
  <c r="AC10" i="3"/>
  <c r="F16" i="5"/>
  <c r="G16" i="5"/>
  <c r="H16" i="5"/>
  <c r="I16" i="5"/>
  <c r="J16" i="5"/>
  <c r="K16" i="5"/>
  <c r="L16" i="5"/>
  <c r="M16" i="5"/>
  <c r="N16" i="5"/>
  <c r="O16" i="5"/>
  <c r="P16" i="5"/>
  <c r="Q16" i="5"/>
  <c r="R16" i="5"/>
  <c r="S16" i="5"/>
  <c r="T16" i="5"/>
  <c r="U16" i="5"/>
  <c r="V16" i="5"/>
  <c r="W16" i="5"/>
  <c r="X16" i="5"/>
  <c r="W38" i="6" s="1"/>
  <c r="Y16" i="5"/>
  <c r="Z16" i="5"/>
  <c r="AA16" i="5"/>
  <c r="AB16" i="5"/>
  <c r="E16" i="5"/>
  <c r="E4" i="5"/>
  <c r="G4" i="5"/>
  <c r="H4" i="5"/>
  <c r="G37" i="6" s="1"/>
  <c r="I4" i="5"/>
  <c r="J4" i="5"/>
  <c r="K4" i="5"/>
  <c r="L4" i="5"/>
  <c r="K37" i="6" s="1"/>
  <c r="M4" i="5"/>
  <c r="N4" i="5"/>
  <c r="M37" i="6" s="1"/>
  <c r="O4" i="5"/>
  <c r="P4" i="5"/>
  <c r="O37" i="6" s="1"/>
  <c r="Q4" i="5"/>
  <c r="R4" i="5"/>
  <c r="S4" i="5"/>
  <c r="T4" i="5"/>
  <c r="U4" i="5"/>
  <c r="V4" i="5"/>
  <c r="U37" i="6" s="1"/>
  <c r="W4" i="5"/>
  <c r="X4" i="5"/>
  <c r="W37" i="6" s="1"/>
  <c r="Y4" i="5"/>
  <c r="Z4" i="5"/>
  <c r="Y37" i="6" s="1"/>
  <c r="AA4" i="5"/>
  <c r="AB4" i="5"/>
  <c r="AA37" i="6" s="1"/>
  <c r="M45" i="6"/>
  <c r="U45" i="6"/>
  <c r="W45" i="6"/>
  <c r="E12" i="3"/>
  <c r="D31" i="6" s="1"/>
  <c r="G12" i="3"/>
  <c r="H12" i="3"/>
  <c r="G31" i="6" s="1"/>
  <c r="I12" i="3"/>
  <c r="H31" i="6" s="1"/>
  <c r="J12" i="3"/>
  <c r="I31" i="6" s="1"/>
  <c r="K12" i="3"/>
  <c r="J31" i="6" s="1"/>
  <c r="L12" i="3"/>
  <c r="K31" i="6" s="1"/>
  <c r="M12" i="3"/>
  <c r="L31" i="6" s="1"/>
  <c r="N12" i="3"/>
  <c r="M31" i="6" s="1"/>
  <c r="O12" i="3"/>
  <c r="N31" i="6" s="1"/>
  <c r="P12" i="3"/>
  <c r="O31" i="6" s="1"/>
  <c r="Q12" i="3"/>
  <c r="P31" i="6" s="1"/>
  <c r="R12" i="3"/>
  <c r="Q31" i="6" s="1"/>
  <c r="S12" i="3"/>
  <c r="T12" i="3"/>
  <c r="S31" i="6" s="1"/>
  <c r="U12" i="3"/>
  <c r="T31" i="6" s="1"/>
  <c r="V12" i="3"/>
  <c r="U31" i="6" s="1"/>
  <c r="W12" i="3"/>
  <c r="V31" i="6" s="1"/>
  <c r="X12" i="3"/>
  <c r="W31" i="6" s="1"/>
  <c r="Y12" i="3"/>
  <c r="X31" i="6" s="1"/>
  <c r="Z12" i="3"/>
  <c r="Y31" i="6" s="1"/>
  <c r="AA12" i="3"/>
  <c r="AB12" i="3"/>
  <c r="AA31" i="6" s="1"/>
  <c r="G4" i="3"/>
  <c r="F30" i="6" s="1"/>
  <c r="H4" i="3"/>
  <c r="G30" i="6" s="1"/>
  <c r="I4" i="3"/>
  <c r="H30" i="6" s="1"/>
  <c r="J4" i="3"/>
  <c r="I30" i="6" s="1"/>
  <c r="F22" i="6" s="1"/>
  <c r="K4" i="3"/>
  <c r="J30" i="6" s="1"/>
  <c r="L4" i="3"/>
  <c r="M4" i="3"/>
  <c r="L30" i="6" s="1"/>
  <c r="N4" i="3"/>
  <c r="M30" i="6" s="1"/>
  <c r="O4" i="3"/>
  <c r="N30" i="6" s="1"/>
  <c r="P4" i="3"/>
  <c r="O30" i="6" s="1"/>
  <c r="Q4" i="3"/>
  <c r="P30" i="6" s="1"/>
  <c r="R4" i="3"/>
  <c r="Q30" i="6" s="1"/>
  <c r="J22" i="6" s="1"/>
  <c r="S4" i="3"/>
  <c r="R30" i="6" s="1"/>
  <c r="T4" i="3"/>
  <c r="U4" i="3"/>
  <c r="T30" i="6" s="1"/>
  <c r="V4" i="3"/>
  <c r="U30" i="6" s="1"/>
  <c r="W4" i="3"/>
  <c r="V30" i="6" s="1"/>
  <c r="X4" i="3"/>
  <c r="W30" i="6" s="1"/>
  <c r="Y4" i="3"/>
  <c r="X30" i="6" s="1"/>
  <c r="Z4" i="3"/>
  <c r="Y30" i="6" s="1"/>
  <c r="AA4" i="3"/>
  <c r="Z30" i="6" s="1"/>
  <c r="AB4" i="3"/>
  <c r="E4" i="3"/>
  <c r="D30" i="6" s="1"/>
  <c r="AD16" i="3"/>
  <c r="AD17" i="3"/>
  <c r="C31" i="6"/>
  <c r="C30" i="6"/>
  <c r="C45" i="6"/>
  <c r="C44" i="6"/>
  <c r="C43" i="6"/>
  <c r="C42" i="6"/>
  <c r="C41" i="6"/>
  <c r="C40" i="6"/>
  <c r="C39" i="6"/>
  <c r="C38" i="6"/>
  <c r="C37" i="6"/>
  <c r="C35" i="6"/>
  <c r="C28" i="6"/>
  <c r="AA45" i="6"/>
  <c r="Y45" i="6"/>
  <c r="Q45" i="6"/>
  <c r="K45" i="6"/>
  <c r="I45" i="6"/>
  <c r="E45" i="6"/>
  <c r="AA44" i="6"/>
  <c r="Y44" i="6"/>
  <c r="U44" i="6"/>
  <c r="S44" i="6"/>
  <c r="Q44" i="6"/>
  <c r="O44" i="6"/>
  <c r="M44" i="6"/>
  <c r="K44" i="6"/>
  <c r="I44" i="6"/>
  <c r="G44" i="6"/>
  <c r="E44" i="6"/>
  <c r="Y43" i="6"/>
  <c r="W43" i="6"/>
  <c r="U43" i="6"/>
  <c r="S43" i="6"/>
  <c r="Q43" i="6"/>
  <c r="O43" i="6"/>
  <c r="M43" i="6"/>
  <c r="K43" i="6"/>
  <c r="I43" i="6"/>
  <c r="G43" i="6"/>
  <c r="E43" i="6"/>
  <c r="Y42" i="6"/>
  <c r="W42" i="6"/>
  <c r="U42" i="6"/>
  <c r="Q42" i="6"/>
  <c r="O42" i="6"/>
  <c r="M42" i="6"/>
  <c r="K42" i="6"/>
  <c r="I42" i="6"/>
  <c r="G42" i="6"/>
  <c r="E42" i="6"/>
  <c r="Y41" i="6"/>
  <c r="W41" i="6"/>
  <c r="U41" i="6"/>
  <c r="Q41" i="6"/>
  <c r="O41" i="6"/>
  <c r="M41" i="6"/>
  <c r="I41" i="6"/>
  <c r="G41" i="6"/>
  <c r="E41" i="6"/>
  <c r="Y40" i="6"/>
  <c r="W40" i="6"/>
  <c r="U40" i="6"/>
  <c r="O40" i="6"/>
  <c r="M40" i="6"/>
  <c r="I40" i="6"/>
  <c r="G40" i="6"/>
  <c r="E40" i="6"/>
  <c r="AA39" i="6"/>
  <c r="W39" i="6"/>
  <c r="S39" i="6"/>
  <c r="O39" i="6"/>
  <c r="K39" i="6"/>
  <c r="G39" i="6"/>
  <c r="F29" i="5"/>
  <c r="E39" i="6" s="1"/>
  <c r="AA38" i="6"/>
  <c r="Y38" i="6"/>
  <c r="U38" i="6"/>
  <c r="S38" i="6"/>
  <c r="Q38" i="6"/>
  <c r="O38" i="6"/>
  <c r="M38" i="6"/>
  <c r="K38" i="6"/>
  <c r="I38" i="6"/>
  <c r="G38" i="6"/>
  <c r="E38" i="6"/>
  <c r="S37" i="6"/>
  <c r="Q37" i="6"/>
  <c r="I37" i="6"/>
  <c r="F4" i="5"/>
  <c r="AD4" i="5" s="1"/>
  <c r="AA30" i="6"/>
  <c r="S30" i="6"/>
  <c r="K30" i="6"/>
  <c r="D63" i="6"/>
  <c r="D59" i="6"/>
  <c r="D55" i="6"/>
  <c r="D51" i="6"/>
  <c r="D47" i="6"/>
  <c r="D56" i="6"/>
  <c r="D52" i="6"/>
  <c r="D62" i="6"/>
  <c r="D58" i="6"/>
  <c r="D54" i="6"/>
  <c r="D50" i="6"/>
  <c r="D60" i="6"/>
  <c r="D48" i="6"/>
  <c r="D61" i="6"/>
  <c r="D57" i="6"/>
  <c r="D53" i="6"/>
  <c r="D49" i="6"/>
  <c r="D64" i="6"/>
  <c r="AD101" i="5" l="1"/>
  <c r="H39" i="6"/>
  <c r="H46" i="6" s="1"/>
  <c r="AD29" i="5"/>
  <c r="F46" i="6"/>
  <c r="P46" i="6"/>
  <c r="I46" i="6"/>
  <c r="J46" i="6"/>
  <c r="N46" i="6"/>
  <c r="R46" i="6"/>
  <c r="V46" i="6"/>
  <c r="Z46" i="6"/>
  <c r="AB46" i="6"/>
  <c r="W46" i="6"/>
  <c r="AE41" i="6"/>
  <c r="AA46" i="6"/>
  <c r="S46" i="6"/>
  <c r="Q46" i="6"/>
  <c r="K46" i="6"/>
  <c r="Y46" i="6"/>
  <c r="U46" i="6"/>
  <c r="O46" i="6"/>
  <c r="M46" i="6"/>
  <c r="G46" i="6"/>
  <c r="M22" i="6"/>
  <c r="I22" i="6"/>
  <c r="G22" i="6"/>
  <c r="E22" i="6"/>
  <c r="AD15" i="3"/>
  <c r="Z32" i="6"/>
  <c r="O22" i="6"/>
  <c r="R32" i="6"/>
  <c r="N22" i="6"/>
  <c r="J32" i="6"/>
  <c r="K22" i="6"/>
  <c r="L22" i="6"/>
  <c r="N32" i="6"/>
  <c r="T32" i="6"/>
  <c r="V32" i="6"/>
  <c r="D32" i="6"/>
  <c r="L32" i="6"/>
  <c r="AB30" i="6"/>
  <c r="AB32" i="6" s="1"/>
  <c r="H32" i="6"/>
  <c r="AB31" i="6"/>
  <c r="O32" i="6"/>
  <c r="X32" i="6"/>
  <c r="K32" i="6"/>
  <c r="P32" i="6"/>
  <c r="AA32" i="6"/>
  <c r="H22" i="6"/>
  <c r="S32" i="6"/>
  <c r="M23" i="6"/>
  <c r="E23" i="6"/>
  <c r="J23" i="6"/>
  <c r="I23" i="6"/>
  <c r="AD44" i="6"/>
  <c r="AD45" i="6"/>
  <c r="F23" i="6"/>
  <c r="AE44" i="6"/>
  <c r="N23" i="6"/>
  <c r="K23" i="6"/>
  <c r="AD43" i="6"/>
  <c r="AD38" i="6"/>
  <c r="AD42" i="6"/>
  <c r="AE45" i="6"/>
  <c r="AD40" i="6"/>
  <c r="AD41" i="6"/>
  <c r="G32" i="6"/>
  <c r="G23" i="6"/>
  <c r="H23" i="6"/>
  <c r="AE42" i="6"/>
  <c r="AD30" i="6"/>
  <c r="Y32" i="6"/>
  <c r="U32" i="6"/>
  <c r="Q32" i="6"/>
  <c r="M32" i="6"/>
  <c r="I32" i="6"/>
  <c r="AD37" i="6"/>
  <c r="W32" i="6"/>
  <c r="AE39" i="6"/>
  <c r="L23" i="6"/>
  <c r="AE40" i="6"/>
  <c r="AE43" i="6"/>
  <c r="AE38" i="6"/>
  <c r="O23" i="6"/>
  <c r="E37" i="6"/>
  <c r="E46" i="6" s="1"/>
  <c r="AC44" i="6"/>
  <c r="AC45" i="6"/>
  <c r="AC38" i="6"/>
  <c r="AC39" i="6"/>
  <c r="AC40" i="6"/>
  <c r="AC42" i="6"/>
  <c r="AC43" i="6"/>
  <c r="AC41" i="6"/>
  <c r="AD39" i="6" l="1"/>
  <c r="AD46" i="6" s="1"/>
  <c r="AD14" i="3"/>
  <c r="AC37" i="6"/>
  <c r="AC46" i="6" s="1"/>
  <c r="D23" i="6"/>
  <c r="AE37" i="6"/>
  <c r="AE46" i="6" s="1"/>
  <c r="E24" i="6"/>
  <c r="I24" i="6"/>
  <c r="F24" i="6"/>
  <c r="J24" i="6"/>
  <c r="H24" i="6"/>
  <c r="N24" i="6"/>
  <c r="K24" i="6"/>
  <c r="L24" i="6"/>
  <c r="O24" i="6"/>
  <c r="G24" i="6"/>
  <c r="M24" i="6"/>
  <c r="AD13" i="3" l="1"/>
  <c r="AD12" i="3" s="1"/>
  <c r="AC31" i="6" s="1"/>
  <c r="P23" i="6"/>
  <c r="Q23" i="6"/>
  <c r="F31" i="6" l="1"/>
  <c r="E31" i="6"/>
  <c r="AE31" i="6" s="1"/>
  <c r="AD10" i="3" l="1"/>
  <c r="AD31" i="6"/>
  <c r="AD32" i="6" s="1"/>
  <c r="F32" i="6"/>
  <c r="AD9" i="3" l="1"/>
  <c r="AD8" i="3" l="1"/>
  <c r="AD7" i="3" l="1"/>
  <c r="AD6" i="3" l="1"/>
  <c r="F4" i="3" l="1"/>
  <c r="AD5" i="3"/>
  <c r="E30" i="6" l="1"/>
  <c r="AD4" i="3"/>
  <c r="AC30" i="6" s="1"/>
  <c r="AC32" i="6" s="1"/>
  <c r="AE30" i="6" l="1"/>
  <c r="AE32" i="6" s="1"/>
  <c r="E32" i="6"/>
  <c r="D22" i="6"/>
  <c r="P22" i="6" l="1"/>
  <c r="Q22" i="6"/>
  <c r="D25" i="6"/>
  <c r="D24" i="6"/>
  <c r="P24" i="6" l="1"/>
  <c r="Q24" i="6"/>
  <c r="E25" i="6"/>
  <c r="F25" i="6" s="1"/>
  <c r="G25" i="6" s="1"/>
  <c r="H25" i="6" s="1"/>
  <c r="I25" i="6" s="1"/>
  <c r="J25" i="6" s="1"/>
  <c r="K25" i="6" s="1"/>
  <c r="L25" i="6" s="1"/>
  <c r="M25" i="6" s="1"/>
  <c r="N25" i="6" s="1"/>
  <c r="O25" i="6" s="1"/>
  <c r="Q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1D2450DA-1DB5-40CE-8534-4977893AE183}">
      <text>
        <r>
          <rPr>
            <sz val="10"/>
            <color rgb="FF000000"/>
            <rFont val="Arial"/>
            <family val="2"/>
          </rPr>
          <t>Total de ingresos y gastos</t>
        </r>
      </text>
    </comment>
    <comment ref="C25" authorId="0" shapeId="0" xr:uid="{6ACF73BD-5872-4CE1-B681-2FC44DF6FF94}">
      <text>
        <r>
          <rPr>
            <sz val="10"/>
            <color rgb="FF000000"/>
            <rFont val="Arial"/>
            <family val="2"/>
          </rPr>
          <t>Este total incluye el "saldo inicial" de la pestaña "Configuración".</t>
        </r>
      </text>
    </comment>
    <comment ref="A30" authorId="0" shapeId="0" xr:uid="{91A4B760-E937-4241-87DF-5027FE57B877}">
      <text>
        <r>
          <rPr>
            <sz val="10"/>
            <color rgb="FF000000"/>
            <rFont val="Arial"/>
            <family val="2"/>
          </rPr>
          <t xml:space="preserve">This formula matches the categories in column D with their locations in the 'Income' tab, then displays the resulting row number. The formula in column E uses it to calculate the values in columns E:R. </t>
        </r>
      </text>
    </comment>
    <comment ref="A37" authorId="0" shapeId="0" xr:uid="{DC869538-D159-4731-BD41-C3CC4919CBF7}">
      <text>
        <r>
          <rPr>
            <sz val="10"/>
            <color rgb="FF000000"/>
            <rFont val="Arial"/>
            <family val="2"/>
          </rPr>
          <t xml:space="preserve">This formula matches the categories in column D with their locations in the 'Expenses' tab, then displays the resulting row number. The formula in column E uses it to calculate the values in columns E:R. </t>
        </r>
      </text>
    </comment>
  </commentList>
</comments>
</file>

<file path=xl/sharedStrings.xml><?xml version="1.0" encoding="utf-8"?>
<sst xmlns="http://schemas.openxmlformats.org/spreadsheetml/2006/main" count="324" uniqueCount="149">
  <si>
    <t>Cómo usar esta plantilla</t>
  </si>
  <si>
    <t>1.</t>
  </si>
  <si>
    <t>2.</t>
  </si>
  <si>
    <t>3.</t>
  </si>
  <si>
    <t>Introducir el saldo del ejercicio anterior</t>
  </si>
  <si>
    <t>Saldo inicial:</t>
  </si>
  <si>
    <t>Ingresos</t>
  </si>
  <si>
    <t>Total</t>
  </si>
  <si>
    <t>Total al mes:</t>
  </si>
  <si>
    <t>Transferencias gubernamentales</t>
  </si>
  <si>
    <t>Ingresos por donaciones y subvenciones no gubernamentales</t>
  </si>
  <si>
    <t>Otros</t>
  </si>
  <si>
    <t>Intereses devengados</t>
  </si>
  <si>
    <t>Otros ingresos derivados de inversiones</t>
  </si>
  <si>
    <t>Otros ingresos ordinarios</t>
  </si>
  <si>
    <t>Reembolsos</t>
  </si>
  <si>
    <t>Gastos</t>
  </si>
  <si>
    <t>Suministros</t>
  </si>
  <si>
    <t>Reparación y mantenimiento</t>
  </si>
  <si>
    <t>Otros gastos generales y de administración</t>
  </si>
  <si>
    <t>Hoteles</t>
  </si>
  <si>
    <t>Comidas</t>
  </si>
  <si>
    <t>Transporte</t>
  </si>
  <si>
    <t>Sanciones y liquidaciones</t>
  </si>
  <si>
    <t>Deudas incobrables</t>
  </si>
  <si>
    <t>Gastos de intereses</t>
  </si>
  <si>
    <t>Información sobre esta hoja</t>
  </si>
  <si>
    <t>Nota</t>
  </si>
  <si>
    <t>En esta hoja se muestra un resumen del gasto en función de los datos introducidos en las pestañas "Gastos" e "Ingresos".</t>
  </si>
  <si>
    <t>No edites esta hoja.</t>
  </si>
  <si>
    <t>Antes de empezar, asegúrate de que has introducido un saldo inicial en la pestaña "Configuración".</t>
  </si>
  <si>
    <t>Contiene fórmulas y se actualiza automáticamente.</t>
  </si>
  <si>
    <t>Promedio</t>
  </si>
  <si>
    <t>Ahorro neto</t>
  </si>
  <si>
    <t>Saldo final</t>
  </si>
  <si>
    <t>N.º de fila</t>
  </si>
  <si>
    <t xml:space="preserve">Planifica y controla los ingresos y los gastos del CPL o CC durante todo el año. 
</t>
  </si>
  <si>
    <t>Nombre del CPL o CC:</t>
  </si>
  <si>
    <t>Nombre del responsable:</t>
  </si>
  <si>
    <t>Fecha última actualización:</t>
  </si>
  <si>
    <t>Ordinarios</t>
  </si>
  <si>
    <t>Gerente operativo</t>
  </si>
  <si>
    <t>Auxiliar 1</t>
  </si>
  <si>
    <t>Auxiliar 2</t>
  </si>
  <si>
    <t>2. Oficina o administración general</t>
  </si>
  <si>
    <t>1. Sueldos y salarios</t>
  </si>
  <si>
    <t>Año del ejercicio fiscal:</t>
  </si>
  <si>
    <t>Programados</t>
  </si>
  <si>
    <t>Ejecutados</t>
  </si>
  <si>
    <t>3. Viáticos</t>
  </si>
  <si>
    <t>4. Otros gastos</t>
  </si>
  <si>
    <t>5. Otros gastos</t>
  </si>
  <si>
    <t>6. Otros gastos</t>
  </si>
  <si>
    <t>7. Otros gastos</t>
  </si>
  <si>
    <t>8. Otros gastos</t>
  </si>
  <si>
    <t>9. Otros gastos</t>
  </si>
  <si>
    <t>Programado</t>
  </si>
  <si>
    <t>Ejecutado</t>
  </si>
  <si>
    <t>Resumen presupuesto ejecutado</t>
  </si>
  <si>
    <t>Glosario</t>
  </si>
  <si>
    <t>TOTAL</t>
  </si>
  <si>
    <t>Presupuesto Operativo Anual</t>
  </si>
  <si>
    <t xml:space="preserve">A continuación, rellena las pestañas "Ingresos" y ¨Gastos¨. </t>
  </si>
  <si>
    <t>Para empezar, introduce el saldo inicial en la celda C17 (más abajo).</t>
  </si>
  <si>
    <t>Enero</t>
  </si>
  <si>
    <t>Febrero</t>
  </si>
  <si>
    <t>Marzo</t>
  </si>
  <si>
    <t>Abril</t>
  </si>
  <si>
    <t>Mayo</t>
  </si>
  <si>
    <t>Junio</t>
  </si>
  <si>
    <t>Julio</t>
  </si>
  <si>
    <t>Agosto</t>
  </si>
  <si>
    <t>Septiembre</t>
  </si>
  <si>
    <t>Octubre</t>
  </si>
  <si>
    <t>Noviembre</t>
  </si>
  <si>
    <t>Diciembre</t>
  </si>
  <si>
    <t>Puedes agregar otros rubros de Ingresos y Gastos o cambiarles el nombre. Los cambios se reflejan automáticamente en la pestaña "Resumen".</t>
  </si>
  <si>
    <t>Saldo inicial.</t>
  </si>
  <si>
    <t>Ingresos.</t>
  </si>
  <si>
    <t xml:space="preserve">Son todas las fuentes de dinero que una institución u organización recibe durante un período de tiempo determinado. Estos ingresos pueden venir de diversas fuentes, como ventas de productos o servicios, inversiones, donaciones, subvenciones, intereses, entre otros. </t>
  </si>
  <si>
    <t xml:space="preserve">Gastos. </t>
  </si>
  <si>
    <t xml:space="preserve">Remanente de recursos del ejercicio anterior. Solo es aplicable a fideicomisos públicos, organismos privados u organizaciones sociales. Las instituciones gubernamentales siempre inician con un Presupuesto base cero.  </t>
  </si>
  <si>
    <t>Son todos los desembolsos de dinero que una institución u organización realiza para llevar a cabo sus operaciones o alcanzar sus objetivos. Los gastos se dividen generalmente en varias categorías.</t>
  </si>
  <si>
    <t>Se refiere a una fuente de ingresos que está planificada y se espera de manera regular y predecible en el futuro. Estos ingresos suelen ser recurrentes y se reciben en intervalos regulares, como semanal, mensual o anual.</t>
  </si>
  <si>
    <t xml:space="preserve">Se refiere a los ingresos que una entidad, como un gobierno, ha recibido y registrado como ingresos reconocidos durante un período fiscal específico. Esto significa que los ingresos se han ganado, se han cobrado y se han registrado en los libros contables. </t>
  </si>
  <si>
    <t>Se refiere a un gasto que se planifica con antelación y se espera de manera regular y predecible en el futuro. Estos gastos suelen ser recurrentes y se producen en intervalos regulares, como semanal, mensual o anual.</t>
  </si>
  <si>
    <t xml:space="preserve">Se refiere a los gastos que una entidad ha incurrido y registrado como gastos durante un período fiscal específico. Estos gastos son aquellos por los cuales se ha realizado un desembolso de fondos, como salarios, suministros, servicios, pagos de intereses, inversiones, etc. </t>
  </si>
  <si>
    <r>
      <rPr>
        <b/>
        <sz val="11"/>
        <color theme="0"/>
        <rFont val="Fira Sans"/>
        <family val="2"/>
        <scheme val="minor"/>
      </rPr>
      <t>Ingreso programado.</t>
    </r>
    <r>
      <rPr>
        <sz val="11"/>
        <color theme="0"/>
        <rFont val="Fira Sans"/>
        <family val="2"/>
        <scheme val="minor"/>
      </rPr>
      <t xml:space="preserve"> </t>
    </r>
  </si>
  <si>
    <r>
      <rPr>
        <b/>
        <sz val="11"/>
        <color theme="0"/>
        <rFont val="Fira Sans"/>
        <family val="2"/>
        <scheme val="minor"/>
      </rPr>
      <t>Ingreso ejecutado.</t>
    </r>
    <r>
      <rPr>
        <sz val="11"/>
        <color theme="0"/>
        <rFont val="Fira Sans"/>
        <family val="2"/>
        <scheme val="minor"/>
      </rPr>
      <t xml:space="preserve"> </t>
    </r>
  </si>
  <si>
    <r>
      <rPr>
        <b/>
        <sz val="11"/>
        <color theme="0"/>
        <rFont val="Fira Sans"/>
        <family val="2"/>
        <scheme val="minor"/>
      </rPr>
      <t>Gasto programado.</t>
    </r>
    <r>
      <rPr>
        <sz val="11"/>
        <color theme="0"/>
        <rFont val="Fira Sans"/>
        <family val="2"/>
        <scheme val="minor"/>
      </rPr>
      <t xml:space="preserve"> </t>
    </r>
  </si>
  <si>
    <r>
      <rPr>
        <b/>
        <sz val="11"/>
        <color theme="0"/>
        <rFont val="Fira Sans"/>
        <family val="2"/>
        <scheme val="minor"/>
      </rPr>
      <t>Gasto ejecutado.</t>
    </r>
    <r>
      <rPr>
        <sz val="11"/>
        <color theme="0"/>
        <rFont val="Fira Sans"/>
        <family val="2"/>
        <scheme val="minor"/>
      </rPr>
      <t xml:space="preserve"> </t>
    </r>
  </si>
  <si>
    <t>Daniel Bautista</t>
  </si>
  <si>
    <t>Transferencias gubernamentales.</t>
  </si>
  <si>
    <t>Las transferencias gubernamentales son aquellas destinadas al pago de los gastos que el organismo o institución precisa pagar para el correcto desarrollo de su actividad y la prestación de servicios. Estas transferencias tienen el fin, por ende, de financiar los gastos corrientes del organismo.</t>
  </si>
  <si>
    <t xml:space="preserve">Son fondos que una organización recibe de fuentes externas, como individuos, fundaciones, empresas u otras organizaciones no gubernamentales, con el propósito de financiar sus actividades y programas. </t>
  </si>
  <si>
    <t>Son una acumulación gradual de intereses sobre un capital o un préstamo durante un período de tiempo específico, generalmente en un contexto financiero o contable.</t>
  </si>
  <si>
    <t xml:space="preserve">Se refieren a los ingresos que una entidad o individuo recibe como resultado de inversiones financieras que no son directamente ingresos por intereses, dividendos o ganancias de capital. </t>
  </si>
  <si>
    <t>Son una categoría contable que abarca los ingresos que una entidad genera como parte de sus operaciones normales, pero que no se clasifican en las categorías principales de ingresos, como ventas de bienes o servicios, intereses, dividendos u otros ingresos específicos</t>
  </si>
  <si>
    <t xml:space="preserve">Los reembolsos se refieren a pagos realizados para devolver dinero a una organización como resultado de una transacción previa o debido a una devolución, un reembolso o una compensación por un gasto previamente realizado. </t>
  </si>
  <si>
    <t xml:space="preserve">Se utiliza para registrar todos los ingresos que no encajan en las categorías específicas de ingresos </t>
  </si>
  <si>
    <t>Esta categoría engloba los pagos básicos realizados a los empleados, que suelen ser salarios por hora, salarios mensuales o anuales, y otros componentes de compensación directa.</t>
  </si>
  <si>
    <t>Se trata de los costos en los que incurre una organización para mantener y administrar sus operaciones y funciones generales de oficina. Estos gastos son parte de los costos operativos de una empresa y no están directamente relacionados con la producción de bienes o servicios específicos.</t>
  </si>
  <si>
    <t>Son los costos relacionados con los gastos de viaje necesarios para que una persona realice actividades laborales fuera de su lugar de trabajo o residencia principal. Estos gastos se incurren para cubrir necesidades como alojamiento, comida, transporte y otros gastos relacionados con el desplazamiento durante un viaje de trabajo o una comisión temporal.</t>
  </si>
  <si>
    <t>Se utiliza para registrar los gastos que no se ajustan a categorías específicas y que no son fácilmente clasificables en las categorías tradicionales de gastos.</t>
  </si>
  <si>
    <t>Ingresos por donaciones y subvenciones no gubernamentales.</t>
  </si>
  <si>
    <t>Intereses devengados.</t>
  </si>
  <si>
    <t>Otros ingresos derivados de inversiones.</t>
  </si>
  <si>
    <t>Otros ingresos ordinarios.</t>
  </si>
  <si>
    <t>Reembolsos.</t>
  </si>
  <si>
    <t>Otros.</t>
  </si>
  <si>
    <t>Gastos en sueldos y salarios.</t>
  </si>
  <si>
    <t>Gastos de oficina o administración general.</t>
  </si>
  <si>
    <t>Gastos en viáticos.</t>
  </si>
  <si>
    <t>Otros gastos.</t>
  </si>
  <si>
    <t>Ingresos ordinarios</t>
  </si>
  <si>
    <t>Son los ingresos que una organización obtiene de manera regular y recurrente .</t>
  </si>
  <si>
    <t>Alquiler y arrendamiento</t>
  </si>
  <si>
    <t>Equipos</t>
  </si>
  <si>
    <t>Los costos asociados con el alquiler o arrendamiento de oficinas, instalaciones o espacio de trabajo, que pueden incluir renta mensual, servicios públicos y otros gastos relacionados con el espacio de oficina.</t>
  </si>
  <si>
    <t>Incluye la compra de suministros y materiales de oficina, como papel, bolígrafos, carpetas, carpetas, impresoras, cartuchos de tinta, tóner, y otros elementos necesarios para las operaciones diarias de la oficina.</t>
  </si>
  <si>
    <t>Los costos de telefonía, servicios de Internet, líneas de fax, correo electrónico, servicios de videollamadas y otros servicios de comunicación utilizados en la oficina.</t>
  </si>
  <si>
    <t>Pagos de servicios públicos, como electricidad, agua, calefacción y aire acondicionado para mantener las operaciones de la oficina.</t>
  </si>
  <si>
    <t>Costos de mantenimiento y reparaciones de las instalaciones de oficina y equipos, incluyendo reparaciones menores, servicios de limpieza y mantenimiento de las instalaciones.</t>
  </si>
  <si>
    <t>Los gastos relacionados con la adquisición y el mantenimiento de equipo de oficina, como computadoras, fotocopiadoras y otros dispositivos tecnológicos.</t>
  </si>
  <si>
    <t>Paquetería y entregas</t>
  </si>
  <si>
    <t>Servicios de telecomunicaciones (Internet, telefonía, etc.)</t>
  </si>
  <si>
    <t>Servicios públicos (luz, agua, etc.)</t>
  </si>
  <si>
    <t xml:space="preserve">Se refieren a los costos asociados con el envío y la entrega de paquetes o documentos desde una entidad a otras partes interesadas. </t>
  </si>
  <si>
    <t>Se refieren a los costos que una entidad incurre como resultado de sanciones o multas impuestas por incumplimientos legales, reglamentarios o acuerdos legales para resolver disputas o demandas.</t>
  </si>
  <si>
    <t>También conocidos como gastos por incobrabilidad o gastos por cuentas incobrables, son los costos que una organización incurre cuando se vuelve evidente que una parte o la totalidad de las cuentas por cobrar no se recuperarán y, por lo tanto, deben ser consideradas como pérdidas.</t>
  </si>
  <si>
    <t>Son costos asociados con el pago de intereses sobre deudas o préstamos que una organización ha contraído.</t>
  </si>
  <si>
    <t>Alquiler y arrendamiento.</t>
  </si>
  <si>
    <t>Suministros.</t>
  </si>
  <si>
    <t>Servicios de telecomunicaciones.</t>
  </si>
  <si>
    <t>Servicios públicos.</t>
  </si>
  <si>
    <t>Reparación y mantenimiento.</t>
  </si>
  <si>
    <t>Equipos.</t>
  </si>
  <si>
    <t>Paquetería y entregas.</t>
  </si>
  <si>
    <t>Sanciones y liquidaciones.</t>
  </si>
  <si>
    <t>Deudas incobrables.</t>
  </si>
  <si>
    <t>Gastos de intereses.</t>
  </si>
  <si>
    <t>El ingreso / gasto ejecutado es igual al programado.</t>
  </si>
  <si>
    <t>El ingreso / gasto ejecutado es mayor al programado.</t>
  </si>
  <si>
    <t>El ingreso / gasto ejecutado es menor al programado.</t>
  </si>
  <si>
    <t>Significado de los Indicadores con forma de semáforo</t>
  </si>
  <si>
    <t>CPL del Municipio de la Paz</t>
  </si>
  <si>
    <t>Auxilar 3</t>
  </si>
  <si>
    <t>Ingresos programadas / ejecutados</t>
  </si>
  <si>
    <t>Gastos programados / ejecutados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</si>
</sst>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
    <numFmt numFmtId="165" formatCode="mmm"/>
    <numFmt numFmtId="166" formatCode="_-[$$-80A]* #,##0.00_-;\-[$$-80A]* #,##0.00_-;_-[$$-80A]* &quot;-&quot;??_-;_-@_-"/>
    <numFmt numFmtId="167" formatCode="#,##0\ [$€-1]"/>
  </numFmts>
  <fonts count="86" x14ac:knownFonts="1">
    <font>
      <sz val="11"/>
      <color theme="1"/>
      <name val="Fira Sans"/>
      <family val="2"/>
      <scheme val="minor"/>
    </font>
    <font>
      <sz val="8"/>
      <name val="Fira Sans"/>
      <family val="2"/>
      <scheme val="minor"/>
    </font>
    <font>
      <sz val="10"/>
      <color theme="1"/>
      <name val="Fira Sans"/>
      <family val="2"/>
      <scheme val="minor"/>
    </font>
    <font>
      <sz val="12"/>
      <color theme="1"/>
      <name val="Fira Sans"/>
      <family val="2"/>
      <scheme val="minor"/>
    </font>
    <font>
      <sz val="14"/>
      <color theme="0"/>
      <name val="Fira Sans"/>
      <family val="2"/>
      <scheme val="minor"/>
    </font>
    <font>
      <sz val="11"/>
      <color theme="1" tint="0.14996795556505021"/>
      <name val="Fira Sans"/>
      <family val="2"/>
      <scheme val="minor"/>
    </font>
    <font>
      <sz val="11"/>
      <color theme="2" tint="-0.89996032593768116"/>
      <name val="Fira Sans"/>
      <family val="2"/>
      <scheme val="minor"/>
    </font>
    <font>
      <sz val="9.5"/>
      <color theme="1"/>
      <name val="Fira Sans Light"/>
      <family val="2"/>
    </font>
    <font>
      <sz val="20"/>
      <color theme="3"/>
      <name val="Fira Sans"/>
      <family val="2"/>
      <scheme val="major"/>
    </font>
    <font>
      <sz val="11"/>
      <color theme="1"/>
      <name val="Fira Sans"/>
      <family val="2"/>
      <scheme val="minor"/>
    </font>
    <font>
      <sz val="10"/>
      <color rgb="FF000000"/>
      <name val="Arial"/>
      <family val="2"/>
    </font>
    <font>
      <b/>
      <sz val="11"/>
      <color theme="1"/>
      <name val="Fira Sans"/>
      <family val="2"/>
      <scheme val="minor"/>
    </font>
    <font>
      <sz val="12"/>
      <color theme="1"/>
      <name val="Fira Sans"/>
      <scheme val="minor"/>
    </font>
    <font>
      <sz val="11"/>
      <color theme="1"/>
      <name val="Fira Sans"/>
      <scheme val="minor"/>
    </font>
    <font>
      <b/>
      <sz val="18"/>
      <color theme="0"/>
      <name val="Fira Sans"/>
      <scheme val="minor"/>
    </font>
    <font>
      <b/>
      <sz val="17"/>
      <color theme="0"/>
      <name val="Fira Sans"/>
      <scheme val="minor"/>
    </font>
    <font>
      <sz val="10"/>
      <color theme="0"/>
      <name val="Fira Sans"/>
      <scheme val="minor"/>
    </font>
    <font>
      <b/>
      <sz val="10"/>
      <color theme="0"/>
      <name val="Fira Sans"/>
      <scheme val="minor"/>
    </font>
    <font>
      <i/>
      <sz val="10"/>
      <color theme="0"/>
      <name val="Fira Sans"/>
      <scheme val="minor"/>
    </font>
    <font>
      <sz val="11"/>
      <color theme="0"/>
      <name val="Fira Sans"/>
      <scheme val="minor"/>
    </font>
    <font>
      <b/>
      <sz val="10"/>
      <color rgb="FFFFFFFF"/>
      <name val="Fira Sans"/>
      <scheme val="minor"/>
    </font>
    <font>
      <sz val="11"/>
      <name val="Fira Sans"/>
      <scheme val="minor"/>
    </font>
    <font>
      <i/>
      <sz val="10"/>
      <color rgb="FFFFFFFF"/>
      <name val="Fira Sans"/>
      <scheme val="minor"/>
    </font>
    <font>
      <b/>
      <sz val="12"/>
      <color rgb="FF6B6C72"/>
      <name val="Fira Sans"/>
      <scheme val="minor"/>
    </font>
    <font>
      <b/>
      <sz val="12"/>
      <color theme="3"/>
      <name val="Fira Sans"/>
      <scheme val="minor"/>
    </font>
    <font>
      <sz val="11"/>
      <color theme="3"/>
      <name val="Fira Sans"/>
      <scheme val="minor"/>
    </font>
    <font>
      <sz val="10"/>
      <color rgb="FF6B6C72"/>
      <name val="Fira Sans"/>
      <scheme val="minor"/>
    </font>
    <font>
      <b/>
      <sz val="10"/>
      <color rgb="FF556376"/>
      <name val="Fira Sans"/>
      <scheme val="minor"/>
    </font>
    <font>
      <sz val="10"/>
      <color rgb="FF556376"/>
      <name val="Fira Sans"/>
      <scheme val="minor"/>
    </font>
    <font>
      <b/>
      <sz val="10"/>
      <color rgb="FF6B6C72"/>
      <name val="Fira Sans"/>
      <scheme val="minor"/>
    </font>
    <font>
      <b/>
      <sz val="10"/>
      <color rgb="FF576475"/>
      <name val="Fira Sans"/>
      <scheme val="minor"/>
    </font>
    <font>
      <sz val="10"/>
      <name val="Fira Sans"/>
      <scheme val="minor"/>
    </font>
    <font>
      <sz val="18"/>
      <color rgb="FF556376"/>
      <name val="Fira Sans"/>
      <scheme val="minor"/>
    </font>
    <font>
      <sz val="10"/>
      <color rgb="FF576475"/>
      <name val="Fira Sans"/>
      <scheme val="minor"/>
    </font>
    <font>
      <b/>
      <sz val="11"/>
      <color theme="0"/>
      <name val="Fira Sans"/>
      <family val="2"/>
      <scheme val="minor"/>
    </font>
    <font>
      <sz val="11"/>
      <color theme="0"/>
      <name val="Fira Sans"/>
      <family val="2"/>
      <scheme val="minor"/>
    </font>
    <font>
      <b/>
      <sz val="10"/>
      <color theme="0"/>
      <name val="Fira Sans"/>
      <family val="2"/>
      <scheme val="minor"/>
    </font>
    <font>
      <i/>
      <sz val="12"/>
      <color theme="0"/>
      <name val="Fira Sans"/>
      <family val="2"/>
      <scheme val="minor"/>
    </font>
    <font>
      <b/>
      <sz val="12"/>
      <color theme="0"/>
      <name val="Fira Sans"/>
      <family val="2"/>
      <scheme val="minor"/>
    </font>
    <font>
      <sz val="10"/>
      <color rgb="FF556376"/>
      <name val="Fira Sans"/>
      <family val="2"/>
      <scheme val="minor"/>
    </font>
    <font>
      <i/>
      <sz val="10"/>
      <color theme="1"/>
      <name val="Fira Sans"/>
      <family val="2"/>
      <scheme val="minor"/>
    </font>
    <font>
      <b/>
      <i/>
      <sz val="11"/>
      <color theme="0"/>
      <name val="Fira Sans"/>
      <family val="2"/>
      <scheme val="minor"/>
    </font>
    <font>
      <sz val="18"/>
      <color theme="0"/>
      <name val="Fira Sans"/>
      <family val="2"/>
      <scheme val="minor"/>
    </font>
    <font>
      <i/>
      <sz val="11"/>
      <color theme="0"/>
      <name val="Fira Sans"/>
      <family val="2"/>
      <scheme val="minor"/>
    </font>
    <font>
      <sz val="12"/>
      <color rgb="FF6B6C72"/>
      <name val="Fira Sans"/>
      <family val="2"/>
      <scheme val="minor"/>
    </font>
    <font>
      <b/>
      <i/>
      <sz val="11"/>
      <color rgb="FF6B6C72"/>
      <name val="Fira Sans"/>
      <family val="2"/>
      <scheme val="minor"/>
    </font>
    <font>
      <b/>
      <i/>
      <sz val="11"/>
      <color rgb="FF000000"/>
      <name val="Fira Sans"/>
      <family val="2"/>
      <scheme val="minor"/>
    </font>
    <font>
      <b/>
      <i/>
      <sz val="10"/>
      <color rgb="FF6B6C72"/>
      <name val="Fira Sans"/>
      <family val="2"/>
      <scheme val="minor"/>
    </font>
    <font>
      <sz val="11"/>
      <color rgb="FF000000"/>
      <name val="Fira Sans"/>
      <family val="2"/>
      <scheme val="minor"/>
    </font>
    <font>
      <i/>
      <sz val="16"/>
      <color rgb="FF000000"/>
      <name val="Fira Sans"/>
      <family val="2"/>
      <scheme val="minor"/>
    </font>
    <font>
      <b/>
      <i/>
      <sz val="11"/>
      <color rgb="FF334960"/>
      <name val="Fira Sans"/>
      <family val="2"/>
      <scheme val="minor"/>
    </font>
    <font>
      <sz val="10"/>
      <color rgb="FF334960"/>
      <name val="Fira Sans"/>
      <family val="2"/>
      <scheme val="minor"/>
    </font>
    <font>
      <sz val="9"/>
      <color rgb="FF576475"/>
      <name val="Fira Sans"/>
      <family val="2"/>
      <scheme val="minor"/>
    </font>
    <font>
      <i/>
      <sz val="9"/>
      <color rgb="FF6C7687"/>
      <name val="Fira Sans"/>
      <family val="2"/>
      <scheme val="minor"/>
    </font>
    <font>
      <i/>
      <sz val="11"/>
      <color rgb="FF000000"/>
      <name val="Fira Sans"/>
      <family val="2"/>
      <scheme val="minor"/>
    </font>
    <font>
      <i/>
      <sz val="9"/>
      <color rgb="FF576475"/>
      <name val="Fira Sans"/>
      <family val="2"/>
      <scheme val="minor"/>
    </font>
    <font>
      <sz val="12"/>
      <color rgb="FFFFFFFF"/>
      <name val="Fira Sans"/>
      <family val="2"/>
      <scheme val="minor"/>
    </font>
    <font>
      <b/>
      <i/>
      <sz val="11"/>
      <color rgb="FFFFFFFF"/>
      <name val="Fira Sans"/>
      <family val="2"/>
      <scheme val="minor"/>
    </font>
    <font>
      <sz val="18"/>
      <color rgb="FFFFFFFF"/>
      <name val="Fira Sans"/>
      <family val="2"/>
      <scheme val="minor"/>
    </font>
    <font>
      <sz val="11"/>
      <color rgb="FFFFFFFF"/>
      <name val="Fira Sans"/>
      <family val="2"/>
      <scheme val="minor"/>
    </font>
    <font>
      <i/>
      <sz val="11"/>
      <color rgb="FFFFFFFF"/>
      <name val="Fira Sans"/>
      <family val="2"/>
      <scheme val="minor"/>
    </font>
    <font>
      <sz val="10"/>
      <name val="Fira Sans"/>
      <family val="2"/>
      <scheme val="minor"/>
    </font>
    <font>
      <b/>
      <i/>
      <sz val="11"/>
      <color rgb="FF556376"/>
      <name val="Fira Sans"/>
      <family val="2"/>
      <scheme val="minor"/>
    </font>
    <font>
      <sz val="6"/>
      <color rgb="FFB7B7B7"/>
      <name val="Fira Sans"/>
      <family val="2"/>
      <scheme val="minor"/>
    </font>
    <font>
      <b/>
      <sz val="9"/>
      <color rgb="FF055393"/>
      <name val="Fira Sans"/>
      <family val="2"/>
      <scheme val="minor"/>
    </font>
    <font>
      <b/>
      <sz val="12"/>
      <color rgb="FF108000"/>
      <name val="Fira Sans"/>
      <family val="2"/>
      <scheme val="minor"/>
    </font>
    <font>
      <sz val="9"/>
      <name val="Fira Sans"/>
      <family val="2"/>
      <scheme val="minor"/>
    </font>
    <font>
      <b/>
      <sz val="9"/>
      <color rgb="FFE60000"/>
      <name val="Fira Sans"/>
      <family val="2"/>
      <scheme val="minor"/>
    </font>
    <font>
      <sz val="9"/>
      <color rgb="FF434343"/>
      <name val="Fira Sans"/>
      <family val="2"/>
      <scheme val="minor"/>
    </font>
    <font>
      <i/>
      <sz val="10"/>
      <name val="Fira Sans"/>
      <family val="2"/>
      <scheme val="minor"/>
    </font>
    <font>
      <sz val="6"/>
      <color rgb="FF6C7687"/>
      <name val="Fira Sans"/>
      <family val="2"/>
      <scheme val="minor"/>
    </font>
    <font>
      <b/>
      <sz val="18"/>
      <color rgb="FF6C7687"/>
      <name val="Fira Sans"/>
      <family val="2"/>
      <scheme val="minor"/>
    </font>
    <font>
      <sz val="18"/>
      <color rgb="FF6C7687"/>
      <name val="Fira Sans"/>
      <family val="2"/>
      <scheme val="minor"/>
    </font>
    <font>
      <sz val="10"/>
      <color rgb="FF6C7687"/>
      <name val="Fira Sans"/>
      <family val="2"/>
      <scheme val="minor"/>
    </font>
    <font>
      <i/>
      <sz val="10"/>
      <color rgb="FF6C7687"/>
      <name val="Fira Sans"/>
      <family val="2"/>
      <scheme val="minor"/>
    </font>
    <font>
      <b/>
      <i/>
      <sz val="6"/>
      <color rgb="FFB7B7B7"/>
      <name val="Fira Sans"/>
      <family val="2"/>
      <scheme val="minor"/>
    </font>
    <font>
      <b/>
      <sz val="10"/>
      <color rgb="FFFFFFFF"/>
      <name val="Fira Sans"/>
      <family val="2"/>
      <scheme val="minor"/>
    </font>
    <font>
      <b/>
      <sz val="10"/>
      <color rgb="FF334960"/>
      <name val="Fira Sans"/>
      <family val="2"/>
      <scheme val="minor"/>
    </font>
    <font>
      <sz val="10"/>
      <color rgb="FF576475"/>
      <name val="Fira Sans"/>
      <family val="2"/>
      <scheme val="minor"/>
    </font>
    <font>
      <b/>
      <sz val="10"/>
      <color rgb="FF222222"/>
      <name val="Fira Sans"/>
      <family val="2"/>
      <scheme val="minor"/>
    </font>
    <font>
      <sz val="10"/>
      <color rgb="FF222222"/>
      <name val="Fira Sans"/>
      <family val="2"/>
      <scheme val="minor"/>
    </font>
    <font>
      <sz val="11"/>
      <color rgb="FF6C7687"/>
      <name val="Fira Sans"/>
      <family val="2"/>
      <scheme val="minor"/>
    </font>
    <font>
      <b/>
      <sz val="6"/>
      <color rgb="FFB7B7B7"/>
      <name val="Fira Sans"/>
      <family val="2"/>
      <scheme val="minor"/>
    </font>
    <font>
      <b/>
      <sz val="10"/>
      <color rgb="FF576475"/>
      <name val="Fira Sans"/>
      <family val="2"/>
      <scheme val="minor"/>
    </font>
    <font>
      <b/>
      <i/>
      <sz val="10"/>
      <color rgb="FF6C7687"/>
      <name val="Fira Sans"/>
      <family val="2"/>
      <scheme val="minor"/>
    </font>
    <font>
      <sz val="11"/>
      <name val="Fira Sans"/>
      <family val="2"/>
      <scheme val="minor"/>
    </font>
  </fonts>
  <fills count="18">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2" tint="-9.9948118533890809E-2"/>
        <bgColor indexed="64"/>
      </patternFill>
    </fill>
    <fill>
      <patternFill patternType="solid">
        <fgColor rgb="FFEFEBDD"/>
        <bgColor indexed="64"/>
      </patternFill>
    </fill>
    <fill>
      <patternFill patternType="solid">
        <fgColor rgb="FFFFFFFF"/>
        <bgColor rgb="FFFFFFFF"/>
      </patternFill>
    </fill>
    <fill>
      <patternFill patternType="solid">
        <fgColor rgb="FFECEEF1"/>
        <bgColor rgb="FFECEEF1"/>
      </patternFill>
    </fill>
    <fill>
      <patternFill patternType="solid">
        <fgColor rgb="FFF9F9F9"/>
        <bgColor rgb="FFF9F9F9"/>
      </patternFill>
    </fill>
    <fill>
      <patternFill patternType="solid">
        <fgColor theme="3"/>
        <bgColor rgb="FF108000"/>
      </patternFill>
    </fill>
    <fill>
      <patternFill patternType="solid">
        <fgColor theme="6" tint="-0.499984740745262"/>
        <bgColor rgb="FF108000"/>
      </patternFill>
    </fill>
    <fill>
      <patternFill patternType="solid">
        <fgColor theme="2"/>
        <bgColor rgb="FFF9F9F9"/>
      </patternFill>
    </fill>
    <fill>
      <patternFill patternType="solid">
        <fgColor theme="5"/>
        <bgColor rgb="FF108000"/>
      </patternFill>
    </fill>
    <fill>
      <patternFill patternType="solid">
        <fgColor theme="0" tint="-4.9989318521683403E-2"/>
        <bgColor rgb="FFF9F9F9"/>
      </patternFill>
    </fill>
    <fill>
      <patternFill patternType="solid">
        <fgColor theme="0" tint="-4.9989318521683403E-2"/>
        <bgColor indexed="64"/>
      </patternFill>
    </fill>
  </fills>
  <borders count="66">
    <border>
      <left/>
      <right/>
      <top/>
      <bottom/>
      <diagonal/>
    </border>
    <border>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right/>
      <top style="thin">
        <color rgb="FFF9F9F9"/>
      </top>
      <bottom/>
      <diagonal/>
    </border>
    <border>
      <left/>
      <right/>
      <top/>
      <bottom style="dotted">
        <color rgb="FFD9D9D9"/>
      </bottom>
      <diagonal/>
    </border>
    <border>
      <left style="thin">
        <color rgb="FF108000"/>
      </left>
      <right style="thin">
        <color rgb="FF108000"/>
      </right>
      <top style="thin">
        <color rgb="FF108000"/>
      </top>
      <bottom style="thin">
        <color rgb="FF108000"/>
      </bottom>
      <diagonal/>
    </border>
    <border>
      <left style="thin">
        <color rgb="FFECEEF1"/>
      </left>
      <right style="thin">
        <color rgb="FFECEEF1"/>
      </right>
      <top/>
      <bottom style="thin">
        <color rgb="FFECEEF1"/>
      </bottom>
      <diagonal/>
    </border>
    <border>
      <left style="thin">
        <color rgb="FFECEEF1"/>
      </left>
      <right style="thin">
        <color rgb="FFD9D9D9"/>
      </right>
      <top/>
      <bottom style="thin">
        <color rgb="FFECEEF1"/>
      </bottom>
      <diagonal/>
    </border>
    <border>
      <left/>
      <right style="thin">
        <color rgb="FFF9F9F9"/>
      </right>
      <top/>
      <bottom style="dotted">
        <color rgb="FFCCCCCC"/>
      </bottom>
      <diagonal/>
    </border>
    <border>
      <left style="thin">
        <color rgb="FFF9F9F9"/>
      </left>
      <right style="thin">
        <color rgb="FFF9F9F9"/>
      </right>
      <top/>
      <bottom style="dotted">
        <color rgb="FFCCCCCC"/>
      </bottom>
      <diagonal/>
    </border>
    <border>
      <left style="thin">
        <color rgb="FFECEEF1"/>
      </left>
      <right style="thin">
        <color rgb="FFECEEF1"/>
      </right>
      <top style="thin">
        <color rgb="FFECEEF1"/>
      </top>
      <bottom style="thin">
        <color rgb="FFECEEF1"/>
      </bottom>
      <diagonal/>
    </border>
    <border>
      <left style="thin">
        <color rgb="FFECEEF1"/>
      </left>
      <right style="thin">
        <color rgb="FFD9D9D9"/>
      </right>
      <top style="thin">
        <color rgb="FFECEEF1"/>
      </top>
      <bottom style="thin">
        <color rgb="FFECEEF1"/>
      </bottom>
      <diagonal/>
    </border>
    <border>
      <left/>
      <right style="thin">
        <color rgb="FFFFFFFF"/>
      </right>
      <top style="dotted">
        <color rgb="FFCCCCCC"/>
      </top>
      <bottom style="hair">
        <color rgb="FFFFFFFF"/>
      </bottom>
      <diagonal/>
    </border>
    <border>
      <left/>
      <right style="dotted">
        <color rgb="FFFFFFFF"/>
      </right>
      <top style="dotted">
        <color rgb="FFCCCCCC"/>
      </top>
      <bottom style="thin">
        <color rgb="FFD9D9D9"/>
      </bottom>
      <diagonal/>
    </border>
    <border>
      <left style="dotted">
        <color rgb="FFFFFFFF"/>
      </left>
      <right style="dotted">
        <color rgb="FFFFFFFF"/>
      </right>
      <top style="dotted">
        <color rgb="FFCCCCCC"/>
      </top>
      <bottom style="thin">
        <color rgb="FFD9D9D9"/>
      </bottom>
      <diagonal/>
    </border>
    <border>
      <left/>
      <right style="thin">
        <color rgb="FFFFFFFF"/>
      </right>
      <top style="hair">
        <color rgb="FFFFFFFF"/>
      </top>
      <bottom style="hair">
        <color rgb="FFFFFFFF"/>
      </bottom>
      <diagonal/>
    </border>
    <border>
      <left/>
      <right style="dotted">
        <color rgb="FFFFFFFF"/>
      </right>
      <top style="thin">
        <color rgb="FFD9D9D9"/>
      </top>
      <bottom style="thin">
        <color rgb="FFD9D9D9"/>
      </bottom>
      <diagonal/>
    </border>
    <border>
      <left style="dotted">
        <color rgb="FFFFFFFF"/>
      </left>
      <right style="dotted">
        <color rgb="FFFFFFFF"/>
      </right>
      <top style="thin">
        <color rgb="FFD9D9D9"/>
      </top>
      <bottom style="thin">
        <color rgb="FFD9D9D9"/>
      </bottom>
      <diagonal/>
    </border>
    <border>
      <left/>
      <right style="thin">
        <color rgb="FFFFFFFF"/>
      </right>
      <top style="hair">
        <color rgb="FFFFFFFF"/>
      </top>
      <bottom style="dotted">
        <color rgb="FFFFFFFF"/>
      </bottom>
      <diagonal/>
    </border>
    <border>
      <left/>
      <right style="dotted">
        <color rgb="FFFFFFFF"/>
      </right>
      <top/>
      <bottom/>
      <diagonal/>
    </border>
    <border>
      <left/>
      <right style="thin">
        <color rgb="FFFFFFFF"/>
      </right>
      <top style="dotted">
        <color rgb="FFFFFFFF"/>
      </top>
      <bottom style="dotted">
        <color rgb="FFD9D9D9"/>
      </bottom>
      <diagonal/>
    </border>
    <border>
      <left style="thin">
        <color rgb="FFFFFFFF"/>
      </left>
      <right style="thin">
        <color rgb="FFFFFFFF"/>
      </right>
      <top/>
      <bottom style="dotted">
        <color rgb="FFD9D9D9"/>
      </bottom>
      <diagonal/>
    </border>
    <border>
      <left/>
      <right style="thin">
        <color rgb="FFF9F9F9"/>
      </right>
      <top style="dotted">
        <color rgb="FFD9D9D9"/>
      </top>
      <bottom style="dotted">
        <color rgb="FFCCCCCC"/>
      </bottom>
      <diagonal/>
    </border>
    <border>
      <left style="thin">
        <color rgb="FFF9F9F9"/>
      </left>
      <right style="thin">
        <color rgb="FFF9F9F9"/>
      </right>
      <top style="dotted">
        <color rgb="FFD9D9D9"/>
      </top>
      <bottom style="dotted">
        <color rgb="FFCCCCCC"/>
      </bottom>
      <diagonal/>
    </border>
    <border>
      <left/>
      <right/>
      <top style="dotted">
        <color rgb="FFCCCCCC"/>
      </top>
      <bottom style="hair">
        <color rgb="FFFFFFFF"/>
      </bottom>
      <diagonal/>
    </border>
    <border>
      <left style="thin">
        <color rgb="FFFFFFFF"/>
      </left>
      <right style="thin">
        <color rgb="FFFFFFFF"/>
      </right>
      <top style="dotted">
        <color rgb="FFCCCCCC"/>
      </top>
      <bottom style="thin">
        <color rgb="FFD9D9D9"/>
      </bottom>
      <diagonal/>
    </border>
    <border>
      <left/>
      <right/>
      <top/>
      <bottom style="hair">
        <color rgb="FFFFFFFF"/>
      </bottom>
      <diagonal/>
    </border>
    <border>
      <left style="thin">
        <color rgb="FFFFFFFF"/>
      </left>
      <right style="thin">
        <color rgb="FFFFFFFF"/>
      </right>
      <top style="thin">
        <color rgb="FFD9D9D9"/>
      </top>
      <bottom style="thin">
        <color rgb="FFD9D9D9"/>
      </bottom>
      <diagonal/>
    </border>
    <border>
      <left/>
      <right/>
      <top style="hair">
        <color rgb="FFFFFFFF"/>
      </top>
      <bottom style="hair">
        <color rgb="FFFFFFFF"/>
      </bottom>
      <diagonal/>
    </border>
    <border>
      <left/>
      <right/>
      <top style="hair">
        <color rgb="FFFFFFFF"/>
      </top>
      <bottom style="dotted">
        <color rgb="FFFFFFFF"/>
      </bottom>
      <diagonal/>
    </border>
    <border>
      <left style="thin">
        <color rgb="FFFFFFFF"/>
      </left>
      <right style="thin">
        <color rgb="FFFFFFFF"/>
      </right>
      <top style="thin">
        <color rgb="FFD9D9D9"/>
      </top>
      <bottom/>
      <diagonal/>
    </border>
    <border>
      <left/>
      <right/>
      <top style="dotted">
        <color rgb="FFFFFFFF"/>
      </top>
      <bottom/>
      <diagonal/>
    </border>
    <border>
      <left/>
      <right/>
      <top/>
      <bottom style="dotted">
        <color rgb="FFFFFFFF"/>
      </bottom>
      <diagonal/>
    </border>
    <border>
      <left style="thin">
        <color rgb="FFFFFFFF"/>
      </left>
      <right style="thin">
        <color rgb="FFFFFFFF"/>
      </right>
      <top/>
      <bottom/>
      <diagonal/>
    </border>
    <border>
      <left/>
      <right/>
      <top/>
      <bottom style="dotted">
        <color rgb="FFCCCCCC"/>
      </bottom>
      <diagonal/>
    </border>
    <border>
      <left style="thin">
        <color rgb="FFFFFFFF"/>
      </left>
      <right style="thin">
        <color rgb="FFFFFFFF"/>
      </right>
      <top style="thin">
        <color rgb="FFD9D9D9"/>
      </top>
      <bottom style="dotted">
        <color rgb="FFCCCCCC"/>
      </bottom>
      <diagonal/>
    </border>
    <border>
      <left/>
      <right style="thin">
        <color rgb="FFF9F9F9"/>
      </right>
      <top style="dotted">
        <color rgb="FFCCCCCC"/>
      </top>
      <bottom style="dotted">
        <color rgb="FFCCCCCC"/>
      </bottom>
      <diagonal/>
    </border>
    <border>
      <left style="thin">
        <color rgb="FFF9F9F9"/>
      </left>
      <right style="thin">
        <color rgb="FFF9F9F9"/>
      </right>
      <top style="dotted">
        <color rgb="FFCCCCCC"/>
      </top>
      <bottom style="dotted">
        <color rgb="FFCCCCCC"/>
      </bottom>
      <diagonal/>
    </border>
    <border>
      <left/>
      <right/>
      <top style="dotted">
        <color rgb="FFCCCCCC"/>
      </top>
      <bottom style="dotted">
        <color rgb="FFFFFFFF"/>
      </bottom>
      <diagonal/>
    </border>
    <border>
      <left/>
      <right/>
      <top style="hair">
        <color rgb="FFFFFFFF"/>
      </top>
      <bottom/>
      <diagonal/>
    </border>
    <border>
      <left/>
      <right/>
      <top style="hair">
        <color rgb="FFFFFFFF"/>
      </top>
      <bottom style="dotted">
        <color rgb="FFCCCCCC"/>
      </bottom>
      <diagonal/>
    </border>
    <border>
      <left style="thin">
        <color rgb="FFF9F9F9"/>
      </left>
      <right style="thin">
        <color rgb="FFF9F9F9"/>
      </right>
      <top/>
      <bottom style="thin">
        <color rgb="FFF9F9F9"/>
      </bottom>
      <diagonal/>
    </border>
    <border>
      <left style="thin">
        <color rgb="FFF9F9F9"/>
      </left>
      <right style="thin">
        <color rgb="FFF9F9F9"/>
      </right>
      <top style="thin">
        <color rgb="FFF9F9F9"/>
      </top>
      <bottom style="thin">
        <color rgb="FFF9F9F9"/>
      </bottom>
      <diagonal/>
    </border>
    <border>
      <left style="thin">
        <color rgb="FFF9F9F9"/>
      </left>
      <right style="thin">
        <color rgb="FFF9F9F9"/>
      </right>
      <top style="thin">
        <color rgb="FFF9F9F9"/>
      </top>
      <bottom style="dotted">
        <color rgb="FFCCCCCC"/>
      </bottom>
      <diagonal/>
    </border>
    <border>
      <left style="thin">
        <color rgb="FFF9F9F9"/>
      </left>
      <right style="thin">
        <color rgb="FFF9F9F9"/>
      </right>
      <top style="dotted">
        <color rgb="FFCCCCCC"/>
      </top>
      <bottom style="thin">
        <color rgb="FFF9F9F9"/>
      </bottom>
      <diagonal/>
    </border>
    <border>
      <left style="thin">
        <color rgb="FFFFFFFF"/>
      </left>
      <right style="thin">
        <color rgb="FFF9F9F9"/>
      </right>
      <top style="thin">
        <color rgb="FFFFFFFF"/>
      </top>
      <bottom style="thin">
        <color rgb="FFFFFFFF"/>
      </bottom>
      <diagonal/>
    </border>
    <border>
      <left style="thin">
        <color rgb="FFFFFFFF"/>
      </left>
      <right style="thin">
        <color rgb="FFF9F9F9"/>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style="thin">
        <color rgb="FFF9F9F9"/>
      </bottom>
      <diagonal/>
    </border>
    <border>
      <left/>
      <right/>
      <top/>
      <bottom style="thin">
        <color rgb="FF108000"/>
      </bottom>
      <diagonal/>
    </border>
    <border>
      <left style="thin">
        <color rgb="FF108000"/>
      </left>
      <right/>
      <top style="thin">
        <color rgb="FF108000"/>
      </top>
      <bottom style="thin">
        <color rgb="FF108000"/>
      </bottom>
      <diagonal/>
    </border>
    <border>
      <left/>
      <right style="thin">
        <color rgb="FF108000"/>
      </right>
      <top style="thin">
        <color rgb="FF108000"/>
      </top>
      <bottom style="thin">
        <color rgb="FF108000"/>
      </bottom>
      <diagonal/>
    </border>
    <border>
      <left style="thin">
        <color rgb="FFECEEF1"/>
      </left>
      <right style="thin">
        <color rgb="FFD9D9D9"/>
      </right>
      <top style="thin">
        <color rgb="FFECEEF1"/>
      </top>
      <bottom style="thin">
        <color indexed="64"/>
      </bottom>
      <diagonal/>
    </border>
    <border>
      <left/>
      <right/>
      <top style="dotted">
        <color rgb="FFCCCCCC"/>
      </top>
      <bottom style="thin">
        <color indexed="64"/>
      </bottom>
      <diagonal/>
    </border>
    <border>
      <left style="thin">
        <color rgb="FFFFFFFF"/>
      </left>
      <right style="thin">
        <color rgb="FFFFFFFF"/>
      </right>
      <top style="dotted">
        <color rgb="FFCCCCCC"/>
      </top>
      <bottom style="thin">
        <color indexed="64"/>
      </bottom>
      <diagonal/>
    </border>
    <border>
      <left style="thin">
        <color rgb="FFECEEF1"/>
      </left>
      <right style="thin">
        <color rgb="FFECEEF1"/>
      </right>
      <top style="thin">
        <color rgb="FFECEEF1"/>
      </top>
      <bottom style="thin">
        <color indexed="64"/>
      </bottom>
      <diagonal/>
    </border>
    <border>
      <left style="thin">
        <color rgb="FFF9F9F9"/>
      </left>
      <right style="thin">
        <color rgb="FFF9F9F9"/>
      </right>
      <top style="dotted">
        <color rgb="FFCCCCCC"/>
      </top>
      <bottom style="thin">
        <color indexed="64"/>
      </bottom>
      <diagonal/>
    </border>
    <border>
      <left/>
      <right/>
      <top style="hair">
        <color rgb="FFFFFFFF"/>
      </top>
      <bottom style="thin">
        <color rgb="FFFFFFFF"/>
      </bottom>
      <diagonal/>
    </border>
    <border>
      <left/>
      <right style="dotted">
        <color rgb="FFFFFFFF"/>
      </right>
      <top style="thin">
        <color rgb="FFD9D9D9"/>
      </top>
      <bottom/>
      <diagonal/>
    </border>
    <border>
      <left style="dotted">
        <color rgb="FFFFFFFF"/>
      </left>
      <right style="dotted">
        <color rgb="FFFFFFFF"/>
      </right>
      <top style="thin">
        <color rgb="FFD9D9D9"/>
      </top>
      <bottom/>
      <diagonal/>
    </border>
  </borders>
  <cellStyleXfs count="12">
    <xf numFmtId="0" fontId="0" fillId="0" borderId="0"/>
    <xf numFmtId="0" fontId="4" fillId="2" borderId="1" applyNumberFormat="0" applyAlignment="0" applyProtection="0"/>
    <xf numFmtId="0" fontId="4" fillId="2" borderId="2" applyNumberFormat="0" applyProtection="0">
      <alignment horizontal="center" vertical="center" wrapText="1"/>
    </xf>
    <xf numFmtId="0" fontId="4" fillId="3" borderId="3" applyNumberFormat="0" applyProtection="0">
      <alignment horizontal="center" vertical="center" wrapText="1"/>
    </xf>
    <xf numFmtId="0" fontId="7" fillId="5" borderId="5" applyNumberFormat="0" applyProtection="0">
      <alignment horizontal="center" vertical="center" wrapText="1"/>
    </xf>
    <xf numFmtId="0" fontId="4" fillId="6" borderId="3" applyNumberFormat="0" applyProtection="0">
      <alignment horizontal="center" vertical="center" wrapText="1"/>
    </xf>
    <xf numFmtId="0" fontId="5" fillId="0" borderId="4">
      <alignment horizontal="center" vertical="center" wrapText="1"/>
    </xf>
    <xf numFmtId="0" fontId="8" fillId="0" borderId="0" applyNumberFormat="0" applyFill="0" applyAlignment="0" applyProtection="0"/>
    <xf numFmtId="0" fontId="6" fillId="8" borderId="3" applyNumberFormat="0" applyProtection="0">
      <alignment horizontal="center" vertical="center" wrapText="1"/>
    </xf>
    <xf numFmtId="0" fontId="6" fillId="4" borderId="3" applyNumberFormat="0" applyProtection="0">
      <alignment vertical="center" wrapText="1"/>
    </xf>
    <xf numFmtId="0" fontId="6" fillId="7" borderId="3" applyNumberFormat="0" applyProtection="0">
      <alignment horizontal="center" vertical="center" wrapText="1"/>
    </xf>
    <xf numFmtId="44" fontId="9" fillId="0" borderId="0" applyFont="0" applyFill="0" applyBorder="0" applyAlignment="0" applyProtection="0"/>
  </cellStyleXfs>
  <cellXfs count="277">
    <xf numFmtId="0" fontId="0" fillId="0" borderId="0" xfId="0"/>
    <xf numFmtId="0" fontId="11" fillId="0" borderId="0" xfId="0" applyFont="1"/>
    <xf numFmtId="0" fontId="35" fillId="3" borderId="0" xfId="0" applyFont="1" applyFill="1"/>
    <xf numFmtId="0" fontId="34" fillId="3" borderId="0" xfId="0" applyFont="1" applyFill="1" applyAlignment="1">
      <alignment horizontal="left" vertical="center" wrapText="1"/>
    </xf>
    <xf numFmtId="0" fontId="35" fillId="3" borderId="0" xfId="0" applyFont="1" applyFill="1" applyAlignment="1">
      <alignment horizontal="left" vertical="center" wrapText="1"/>
    </xf>
    <xf numFmtId="0" fontId="63" fillId="11" borderId="6" xfId="0" applyFont="1" applyFill="1" applyBorder="1" applyAlignment="1">
      <alignment horizontal="right" vertical="center"/>
    </xf>
    <xf numFmtId="0" fontId="64" fillId="11" borderId="6" xfId="0" applyFont="1" applyFill="1" applyBorder="1"/>
    <xf numFmtId="0" fontId="63" fillId="11" borderId="0" xfId="0" applyFont="1" applyFill="1" applyAlignment="1">
      <alignment horizontal="right" vertical="center"/>
    </xf>
    <xf numFmtId="0" fontId="66" fillId="11" borderId="0" xfId="0" applyFont="1" applyFill="1" applyAlignment="1">
      <alignment horizontal="left" vertical="center"/>
    </xf>
    <xf numFmtId="0" fontId="63" fillId="11" borderId="7" xfId="0" applyFont="1" applyFill="1" applyBorder="1" applyAlignment="1">
      <alignment horizontal="right" vertical="center"/>
    </xf>
    <xf numFmtId="0" fontId="66" fillId="11" borderId="7" xfId="0" applyFont="1" applyFill="1" applyBorder="1" applyAlignment="1">
      <alignment horizontal="left" vertical="top"/>
    </xf>
    <xf numFmtId="0" fontId="63" fillId="0" borderId="0" xfId="0" applyFont="1" applyAlignment="1">
      <alignment horizontal="right" vertical="center"/>
    </xf>
    <xf numFmtId="0" fontId="61" fillId="0" borderId="0" xfId="0" applyFont="1" applyAlignment="1">
      <alignment vertical="center"/>
    </xf>
    <xf numFmtId="0" fontId="69" fillId="0" borderId="0" xfId="0" applyFont="1" applyAlignment="1">
      <alignment vertical="center"/>
    </xf>
    <xf numFmtId="0" fontId="61" fillId="0" borderId="0" xfId="0" applyFont="1" applyAlignment="1">
      <alignment horizontal="center" vertical="center"/>
    </xf>
    <xf numFmtId="0" fontId="69" fillId="0" borderId="0" xfId="0" applyFont="1" applyAlignment="1">
      <alignment horizontal="center" vertical="center"/>
    </xf>
    <xf numFmtId="0" fontId="70" fillId="0" borderId="0" xfId="0" applyFont="1" applyAlignment="1">
      <alignment horizontal="right" vertical="center"/>
    </xf>
    <xf numFmtId="0" fontId="71" fillId="0" borderId="0" xfId="0" applyFont="1" applyAlignment="1">
      <alignment horizontal="left" vertical="center"/>
    </xf>
    <xf numFmtId="0" fontId="72" fillId="0" borderId="0" xfId="0" applyFont="1" applyAlignment="1">
      <alignment horizontal="left" vertical="center"/>
    </xf>
    <xf numFmtId="0" fontId="73" fillId="0" borderId="0" xfId="0" applyFont="1" applyAlignment="1">
      <alignment horizontal="right" vertical="center"/>
    </xf>
    <xf numFmtId="0" fontId="74" fillId="0" borderId="0" xfId="0" applyFont="1" applyAlignment="1">
      <alignment horizontal="right" vertical="center"/>
    </xf>
    <xf numFmtId="0" fontId="75" fillId="0" borderId="0" xfId="0" applyFont="1" applyAlignment="1">
      <alignment horizontal="right" vertical="center"/>
    </xf>
    <xf numFmtId="164" fontId="76" fillId="12" borderId="8" xfId="0" applyNumberFormat="1" applyFont="1" applyFill="1" applyBorder="1" applyAlignment="1">
      <alignment vertical="center"/>
    </xf>
    <xf numFmtId="49" fontId="59" fillId="12" borderId="8" xfId="0" applyNumberFormat="1" applyFont="1" applyFill="1" applyBorder="1" applyAlignment="1">
      <alignment horizontal="center" vertical="center"/>
    </xf>
    <xf numFmtId="0" fontId="60" fillId="12" borderId="8" xfId="0" applyFont="1" applyFill="1" applyBorder="1" applyAlignment="1">
      <alignment horizontal="center" vertical="center"/>
    </xf>
    <xf numFmtId="0" fontId="77" fillId="11" borderId="44" xfId="0" applyFont="1" applyFill="1" applyBorder="1" applyAlignment="1">
      <alignment vertical="center"/>
    </xf>
    <xf numFmtId="166" fontId="78" fillId="11" borderId="44" xfId="0" applyNumberFormat="1" applyFont="1" applyFill="1" applyBorder="1" applyAlignment="1">
      <alignment horizontal="right" vertical="center"/>
    </xf>
    <xf numFmtId="166" fontId="74" fillId="11" borderId="44" xfId="0" applyNumberFormat="1" applyFont="1" applyFill="1" applyBorder="1" applyAlignment="1">
      <alignment horizontal="right" vertical="center"/>
    </xf>
    <xf numFmtId="0" fontId="63" fillId="0" borderId="0" xfId="0" applyFont="1" applyAlignment="1">
      <alignment horizontal="right" vertical="top"/>
    </xf>
    <xf numFmtId="0" fontId="77" fillId="11" borderId="45" xfId="0" applyFont="1" applyFill="1" applyBorder="1" applyAlignment="1">
      <alignment vertical="top"/>
    </xf>
    <xf numFmtId="0" fontId="77" fillId="11" borderId="46" xfId="0" applyFont="1" applyFill="1" applyBorder="1" applyAlignment="1">
      <alignment vertical="top"/>
    </xf>
    <xf numFmtId="166" fontId="78" fillId="11" borderId="46" xfId="0" applyNumberFormat="1" applyFont="1" applyFill="1" applyBorder="1" applyAlignment="1">
      <alignment horizontal="right" vertical="top"/>
    </xf>
    <xf numFmtId="166" fontId="74" fillId="11" borderId="46" xfId="0" applyNumberFormat="1" applyFont="1" applyFill="1" applyBorder="1" applyAlignment="1">
      <alignment horizontal="right" vertical="top"/>
    </xf>
    <xf numFmtId="0" fontId="63" fillId="0" borderId="0" xfId="0" applyFont="1" applyAlignment="1">
      <alignment horizontal="right"/>
    </xf>
    <xf numFmtId="0" fontId="79" fillId="11" borderId="45" xfId="0" applyFont="1" applyFill="1" applyBorder="1"/>
    <xf numFmtId="0" fontId="79" fillId="11" borderId="47" xfId="0" applyFont="1" applyFill="1" applyBorder="1" applyAlignment="1">
      <alignment vertical="center"/>
    </xf>
    <xf numFmtId="166" fontId="78" fillId="11" borderId="47" xfId="0" applyNumberFormat="1" applyFont="1" applyFill="1" applyBorder="1" applyAlignment="1">
      <alignment horizontal="right" vertical="center"/>
    </xf>
    <xf numFmtId="0" fontId="79" fillId="11" borderId="45" xfId="0" applyFont="1" applyFill="1" applyBorder="1" applyAlignment="1">
      <alignment vertical="center"/>
    </xf>
    <xf numFmtId="0" fontId="79" fillId="11" borderId="45" xfId="0" applyFont="1" applyFill="1" applyBorder="1" applyAlignment="1">
      <alignment vertical="top"/>
    </xf>
    <xf numFmtId="166" fontId="80" fillId="11" borderId="45" xfId="0" applyNumberFormat="1" applyFont="1" applyFill="1" applyBorder="1" applyAlignment="1">
      <alignment horizontal="right" vertical="top"/>
    </xf>
    <xf numFmtId="166" fontId="74" fillId="11" borderId="45" xfId="0" applyNumberFormat="1" applyFont="1" applyFill="1" applyBorder="1" applyAlignment="1">
      <alignment horizontal="right" vertical="top"/>
    </xf>
    <xf numFmtId="167" fontId="51" fillId="0" borderId="0" xfId="0" applyNumberFormat="1" applyFont="1" applyAlignment="1">
      <alignment horizontal="right" vertical="center"/>
    </xf>
    <xf numFmtId="167" fontId="74" fillId="0" borderId="0" xfId="0" applyNumberFormat="1" applyFont="1" applyAlignment="1">
      <alignment horizontal="right" vertical="center"/>
    </xf>
    <xf numFmtId="167" fontId="71" fillId="0" borderId="0" xfId="0" applyNumberFormat="1" applyFont="1" applyAlignment="1">
      <alignment horizontal="left" vertical="center"/>
    </xf>
    <xf numFmtId="167" fontId="71" fillId="0" borderId="0" xfId="0" applyNumberFormat="1" applyFont="1" applyAlignment="1">
      <alignment horizontal="right" vertical="center"/>
    </xf>
    <xf numFmtId="167" fontId="81" fillId="9" borderId="0" xfId="0" applyNumberFormat="1" applyFont="1" applyFill="1" applyAlignment="1">
      <alignment horizontal="right" vertical="center"/>
    </xf>
    <xf numFmtId="167" fontId="73" fillId="0" borderId="0" xfId="0" applyNumberFormat="1" applyFont="1" applyAlignment="1">
      <alignment horizontal="right" vertical="center"/>
    </xf>
    <xf numFmtId="0" fontId="63" fillId="0" borderId="48" xfId="0" applyFont="1" applyBorder="1" applyAlignment="1">
      <alignment horizontal="right"/>
    </xf>
    <xf numFmtId="164" fontId="77" fillId="11" borderId="44" xfId="0" applyNumberFormat="1" applyFont="1" applyFill="1" applyBorder="1" applyAlignment="1">
      <alignment vertical="center"/>
    </xf>
    <xf numFmtId="166" fontId="78" fillId="14" borderId="44" xfId="0" applyNumberFormat="1" applyFont="1" applyFill="1" applyBorder="1" applyAlignment="1">
      <alignment horizontal="right" vertical="center"/>
    </xf>
    <xf numFmtId="166" fontId="74" fillId="14" borderId="44" xfId="0" applyNumberFormat="1" applyFont="1" applyFill="1" applyBorder="1" applyAlignment="1">
      <alignment horizontal="right" vertical="center"/>
    </xf>
    <xf numFmtId="0" fontId="63" fillId="0" borderId="49" xfId="0" applyFont="1" applyBorder="1" applyAlignment="1">
      <alignment horizontal="right"/>
    </xf>
    <xf numFmtId="164" fontId="77" fillId="11" borderId="45" xfId="0" applyNumberFormat="1" applyFont="1" applyFill="1" applyBorder="1" applyAlignment="1">
      <alignment vertical="center"/>
    </xf>
    <xf numFmtId="166" fontId="78" fillId="11" borderId="45" xfId="0" applyNumberFormat="1" applyFont="1" applyFill="1" applyBorder="1" applyAlignment="1">
      <alignment horizontal="right" vertical="center"/>
    </xf>
    <xf numFmtId="166" fontId="78" fillId="14" borderId="45" xfId="0" applyNumberFormat="1" applyFont="1" applyFill="1" applyBorder="1" applyAlignment="1">
      <alignment horizontal="right" vertical="center"/>
    </xf>
    <xf numFmtId="166" fontId="74" fillId="11" borderId="45" xfId="0" applyNumberFormat="1" applyFont="1" applyFill="1" applyBorder="1" applyAlignment="1">
      <alignment horizontal="right" vertical="center"/>
    </xf>
    <xf numFmtId="0" fontId="82" fillId="0" borderId="0" xfId="0" applyFont="1" applyAlignment="1">
      <alignment horizontal="right"/>
    </xf>
    <xf numFmtId="164" fontId="77" fillId="11" borderId="0" xfId="0" applyNumberFormat="1" applyFont="1" applyFill="1" applyAlignment="1">
      <alignment vertical="center"/>
    </xf>
    <xf numFmtId="164" fontId="77" fillId="11" borderId="0" xfId="0" applyNumberFormat="1" applyFont="1" applyFill="1" applyAlignment="1">
      <alignment horizontal="right" vertical="center"/>
    </xf>
    <xf numFmtId="166" fontId="83" fillId="14" borderId="0" xfId="0" applyNumberFormat="1" applyFont="1" applyFill="1" applyAlignment="1">
      <alignment horizontal="right" vertical="center"/>
    </xf>
    <xf numFmtId="166" fontId="83" fillId="11" borderId="0" xfId="0" applyNumberFormat="1" applyFont="1" applyFill="1" applyAlignment="1">
      <alignment horizontal="right" vertical="center"/>
    </xf>
    <xf numFmtId="166" fontId="84" fillId="14" borderId="0" xfId="0" applyNumberFormat="1" applyFont="1" applyFill="1" applyAlignment="1">
      <alignment horizontal="right" vertical="center"/>
    </xf>
    <xf numFmtId="164" fontId="77" fillId="0" borderId="0" xfId="0" applyNumberFormat="1" applyFont="1" applyAlignment="1">
      <alignment vertical="center"/>
    </xf>
    <xf numFmtId="164" fontId="77" fillId="0" borderId="50" xfId="0" applyNumberFormat="1" applyFont="1" applyBorder="1" applyAlignment="1">
      <alignment vertical="center"/>
    </xf>
    <xf numFmtId="167" fontId="78" fillId="0" borderId="50" xfId="0" applyNumberFormat="1" applyFont="1" applyBorder="1" applyAlignment="1">
      <alignment horizontal="right" vertical="center"/>
    </xf>
    <xf numFmtId="167" fontId="74" fillId="0" borderId="50" xfId="0" applyNumberFormat="1" applyFont="1" applyBorder="1" applyAlignment="1">
      <alignment horizontal="right" vertical="center"/>
    </xf>
    <xf numFmtId="167" fontId="73" fillId="0" borderId="0" xfId="0" applyNumberFormat="1" applyFont="1" applyAlignment="1">
      <alignment horizontal="right"/>
    </xf>
    <xf numFmtId="167" fontId="74" fillId="0" borderId="51" xfId="0" applyNumberFormat="1" applyFont="1" applyBorder="1" applyAlignment="1">
      <alignment horizontal="right" vertical="center"/>
    </xf>
    <xf numFmtId="0" fontId="63" fillId="0" borderId="52" xfId="0" applyFont="1" applyBorder="1" applyAlignment="1">
      <alignment horizontal="right" vertical="center"/>
    </xf>
    <xf numFmtId="164" fontId="77" fillId="11" borderId="44" xfId="0" applyNumberFormat="1" applyFont="1" applyFill="1" applyBorder="1" applyAlignment="1">
      <alignment vertical="center" wrapText="1"/>
    </xf>
    <xf numFmtId="164" fontId="77" fillId="11" borderId="45" xfId="0" applyNumberFormat="1" applyFont="1" applyFill="1" applyBorder="1" applyAlignment="1">
      <alignment vertical="center" wrapText="1"/>
    </xf>
    <xf numFmtId="0" fontId="82" fillId="0" borderId="52" xfId="0" applyFont="1" applyBorder="1" applyAlignment="1">
      <alignment horizontal="right" vertical="center"/>
    </xf>
    <xf numFmtId="164" fontId="77" fillId="11" borderId="0" xfId="0" applyNumberFormat="1" applyFont="1" applyFill="1" applyAlignment="1">
      <alignment horizontal="right" vertical="center" wrapText="1"/>
    </xf>
    <xf numFmtId="0" fontId="63" fillId="0" borderId="53" xfId="0" applyFont="1" applyBorder="1" applyAlignment="1">
      <alignment horizontal="right" vertical="center"/>
    </xf>
    <xf numFmtId="164" fontId="77" fillId="0" borderId="36" xfId="0" applyNumberFormat="1" applyFont="1" applyBorder="1" applyAlignment="1">
      <alignment vertical="center"/>
    </xf>
    <xf numFmtId="164" fontId="78" fillId="0" borderId="36" xfId="0" applyNumberFormat="1" applyFont="1" applyBorder="1" applyAlignment="1">
      <alignment horizontal="right" vertical="center"/>
    </xf>
    <xf numFmtId="164" fontId="74" fillId="0" borderId="36" xfId="0" applyNumberFormat="1" applyFont="1" applyBorder="1" applyAlignment="1">
      <alignment horizontal="right" vertical="center"/>
    </xf>
    <xf numFmtId="164" fontId="78" fillId="0" borderId="53" xfId="0" applyNumberFormat="1" applyFont="1" applyBorder="1" applyAlignment="1">
      <alignment horizontal="right" vertical="center"/>
    </xf>
    <xf numFmtId="164" fontId="78" fillId="0" borderId="0" xfId="0" applyNumberFormat="1" applyFont="1" applyAlignment="1">
      <alignment horizontal="right" vertical="center"/>
    </xf>
    <xf numFmtId="164" fontId="74" fillId="0" borderId="0" xfId="0" applyNumberFormat="1" applyFont="1" applyAlignment="1">
      <alignment horizontal="right" vertical="center"/>
    </xf>
    <xf numFmtId="0" fontId="61" fillId="0" borderId="0" xfId="0" applyFont="1"/>
    <xf numFmtId="164" fontId="78" fillId="0" borderId="0" xfId="0" applyNumberFormat="1" applyFont="1"/>
    <xf numFmtId="164" fontId="78" fillId="0" borderId="0" xfId="0" applyNumberFormat="1" applyFont="1" applyAlignment="1">
      <alignment vertical="center"/>
    </xf>
    <xf numFmtId="164" fontId="78" fillId="9" borderId="0" xfId="0" applyNumberFormat="1" applyFont="1" applyFill="1" applyAlignment="1">
      <alignment vertical="center"/>
    </xf>
    <xf numFmtId="164" fontId="74" fillId="0" borderId="0" xfId="0" applyNumberFormat="1" applyFont="1" applyAlignment="1">
      <alignment vertical="center"/>
    </xf>
    <xf numFmtId="0" fontId="13" fillId="0" borderId="0" xfId="0" applyFont="1" applyProtection="1">
      <protection locked="0"/>
    </xf>
    <xf numFmtId="44" fontId="32" fillId="4" borderId="0" xfId="0" applyNumberFormat="1" applyFont="1" applyFill="1" applyAlignment="1" applyProtection="1">
      <alignment horizontal="left" vertical="center"/>
      <protection locked="0"/>
    </xf>
    <xf numFmtId="164" fontId="31" fillId="0" borderId="0" xfId="0" applyNumberFormat="1" applyFont="1" applyAlignment="1" applyProtection="1">
      <alignment vertical="center"/>
      <protection locked="0"/>
    </xf>
    <xf numFmtId="49" fontId="30" fillId="0" borderId="0" xfId="0" applyNumberFormat="1" applyFont="1" applyAlignment="1" applyProtection="1">
      <alignment vertical="top"/>
      <protection locked="0"/>
    </xf>
    <xf numFmtId="0" fontId="33" fillId="0" borderId="0" xfId="0" applyFont="1" applyAlignment="1" applyProtection="1">
      <alignment vertical="center"/>
      <protection locked="0"/>
    </xf>
    <xf numFmtId="0" fontId="33" fillId="0" borderId="0" xfId="0" applyFont="1" applyProtection="1">
      <protection locked="0"/>
    </xf>
    <xf numFmtId="0" fontId="33" fillId="0" borderId="0" xfId="0" applyFont="1" applyAlignment="1" applyProtection="1">
      <alignment horizontal="center"/>
      <protection locked="0"/>
    </xf>
    <xf numFmtId="0" fontId="12" fillId="0" borderId="0" xfId="0" applyFont="1" applyProtection="1">
      <protection locked="0"/>
    </xf>
    <xf numFmtId="49" fontId="14" fillId="12" borderId="6" xfId="0" applyNumberFormat="1" applyFont="1" applyFill="1" applyBorder="1" applyAlignment="1">
      <alignment horizontal="left" vertical="top"/>
    </xf>
    <xf numFmtId="0" fontId="15" fillId="12" borderId="6" xfId="0" applyFont="1" applyFill="1" applyBorder="1" applyAlignment="1">
      <alignment horizontal="center"/>
    </xf>
    <xf numFmtId="49" fontId="17" fillId="12" borderId="0" xfId="0" applyNumberFormat="1" applyFont="1" applyFill="1" applyAlignment="1">
      <alignment horizontal="left" vertical="top"/>
    </xf>
    <xf numFmtId="0" fontId="16" fillId="12" borderId="0" xfId="0" applyFont="1" applyFill="1" applyAlignment="1">
      <alignment horizontal="left"/>
    </xf>
    <xf numFmtId="0" fontId="16" fillId="13" borderId="0" xfId="0" applyFont="1" applyFill="1" applyAlignment="1">
      <alignment horizontal="center"/>
    </xf>
    <xf numFmtId="0" fontId="16" fillId="12" borderId="0" xfId="0" applyFont="1" applyFill="1" applyAlignment="1">
      <alignment horizontal="center"/>
    </xf>
    <xf numFmtId="49" fontId="17" fillId="12" borderId="0" xfId="0" applyNumberFormat="1" applyFont="1" applyFill="1" applyAlignment="1">
      <alignment vertical="top"/>
    </xf>
    <xf numFmtId="0" fontId="37" fillId="3" borderId="0" xfId="0" applyFont="1" applyFill="1" applyAlignment="1">
      <alignment vertical="top" wrapText="1"/>
    </xf>
    <xf numFmtId="49" fontId="36" fillId="3" borderId="0" xfId="0" applyNumberFormat="1" applyFont="1" applyFill="1" applyAlignment="1">
      <alignment vertical="top"/>
    </xf>
    <xf numFmtId="49" fontId="20" fillId="0" borderId="0" xfId="0" applyNumberFormat="1" applyFont="1" applyAlignment="1">
      <alignment vertical="top"/>
    </xf>
    <xf numFmtId="0" fontId="22" fillId="0" borderId="0" xfId="0" applyFont="1" applyAlignment="1">
      <alignment vertical="top" wrapText="1"/>
    </xf>
    <xf numFmtId="0" fontId="13" fillId="0" borderId="0" xfId="0" applyFont="1"/>
    <xf numFmtId="49" fontId="23" fillId="9" borderId="0" xfId="0" applyNumberFormat="1" applyFont="1" applyFill="1" applyAlignment="1">
      <alignment horizontal="left" vertical="center"/>
    </xf>
    <xf numFmtId="0" fontId="26" fillId="9" borderId="0" xfId="0" applyFont="1" applyFill="1" applyAlignment="1">
      <alignment horizontal="center" vertical="center"/>
    </xf>
    <xf numFmtId="49" fontId="27" fillId="9" borderId="0" xfId="0" applyNumberFormat="1" applyFont="1" applyFill="1" applyAlignment="1">
      <alignment horizontal="right" vertical="top"/>
    </xf>
    <xf numFmtId="49" fontId="29" fillId="9" borderId="0" xfId="0" applyNumberFormat="1" applyFont="1" applyFill="1" applyAlignment="1">
      <alignment horizontal="left" vertical="top"/>
    </xf>
    <xf numFmtId="0" fontId="26" fillId="9" borderId="0" xfId="0" applyFont="1" applyFill="1" applyAlignment="1">
      <alignment horizontal="left"/>
    </xf>
    <xf numFmtId="0" fontId="26" fillId="9" borderId="0" xfId="0" applyFont="1" applyFill="1" applyAlignment="1">
      <alignment horizontal="center"/>
    </xf>
    <xf numFmtId="49" fontId="29" fillId="0" borderId="0" xfId="0" applyNumberFormat="1" applyFont="1" applyAlignment="1">
      <alignment horizontal="left" vertical="top"/>
    </xf>
    <xf numFmtId="0" fontId="26" fillId="0" borderId="0" xfId="0" applyFont="1" applyAlignment="1">
      <alignment horizontal="left"/>
    </xf>
    <xf numFmtId="0" fontId="26" fillId="0" borderId="0" xfId="0" applyFont="1" applyAlignment="1">
      <alignment horizontal="center"/>
    </xf>
    <xf numFmtId="49" fontId="36" fillId="2" borderId="0" xfId="0" applyNumberFormat="1" applyFont="1" applyFill="1" applyAlignment="1">
      <alignment vertical="center"/>
    </xf>
    <xf numFmtId="0" fontId="31" fillId="0" borderId="0" xfId="0" applyFont="1" applyAlignment="1">
      <alignment vertical="center"/>
    </xf>
    <xf numFmtId="0" fontId="36" fillId="3" borderId="0" xfId="0" applyFont="1" applyFill="1" applyAlignment="1">
      <alignment vertical="center"/>
    </xf>
    <xf numFmtId="49" fontId="36" fillId="3" borderId="0" xfId="0" applyNumberFormat="1" applyFont="1" applyFill="1" applyAlignment="1">
      <alignment vertical="center"/>
    </xf>
    <xf numFmtId="0" fontId="0" fillId="0" borderId="0" xfId="0" applyProtection="1">
      <protection locked="0"/>
    </xf>
    <xf numFmtId="0" fontId="2" fillId="0" borderId="0" xfId="0" applyFont="1" applyProtection="1">
      <protection locked="0"/>
    </xf>
    <xf numFmtId="0" fontId="44" fillId="10" borderId="9" xfId="0" applyFont="1" applyFill="1" applyBorder="1" applyAlignment="1" applyProtection="1">
      <alignment horizontal="right" vertical="center" wrapText="1"/>
      <protection locked="0"/>
    </xf>
    <xf numFmtId="0" fontId="45" fillId="10" borderId="10" xfId="0" applyFont="1" applyFill="1" applyBorder="1" applyAlignment="1" applyProtection="1">
      <alignment horizontal="right" vertical="center"/>
      <protection locked="0"/>
    </xf>
    <xf numFmtId="0" fontId="44" fillId="10" borderId="13" xfId="0" applyFont="1" applyFill="1" applyBorder="1" applyAlignment="1" applyProtection="1">
      <alignment horizontal="right" vertical="top" wrapText="1"/>
      <protection locked="0"/>
    </xf>
    <xf numFmtId="0" fontId="45" fillId="10" borderId="14" xfId="0" applyFont="1" applyFill="1" applyBorder="1" applyAlignment="1" applyProtection="1">
      <alignment horizontal="right" vertical="center"/>
      <protection locked="0"/>
    </xf>
    <xf numFmtId="0" fontId="50" fillId="0" borderId="15" xfId="0" applyFont="1" applyBorder="1" applyAlignment="1" applyProtection="1">
      <alignment horizontal="right" vertical="center"/>
      <protection locked="0"/>
    </xf>
    <xf numFmtId="0" fontId="51" fillId="0" borderId="16" xfId="0" applyFont="1" applyBorder="1" applyAlignment="1" applyProtection="1">
      <alignment horizontal="left" vertical="center"/>
      <protection locked="0"/>
    </xf>
    <xf numFmtId="166" fontId="52" fillId="4" borderId="17" xfId="11" applyNumberFormat="1" applyFont="1" applyFill="1" applyBorder="1" applyAlignment="1" applyProtection="1">
      <alignment horizontal="right" vertical="center"/>
      <protection locked="0"/>
    </xf>
    <xf numFmtId="166" fontId="52" fillId="0" borderId="17" xfId="11" applyNumberFormat="1" applyFont="1" applyBorder="1" applyAlignment="1" applyProtection="1">
      <alignment horizontal="right" vertical="center"/>
      <protection locked="0"/>
    </xf>
    <xf numFmtId="166" fontId="53" fillId="4" borderId="20" xfId="11" applyNumberFormat="1" applyFont="1" applyFill="1" applyBorder="1" applyAlignment="1" applyProtection="1">
      <alignment horizontal="right" vertical="center"/>
      <protection locked="0"/>
    </xf>
    <xf numFmtId="166" fontId="53" fillId="0" borderId="20" xfId="11" applyNumberFormat="1" applyFont="1" applyBorder="1" applyAlignment="1" applyProtection="1">
      <alignment horizontal="right" vertical="center"/>
      <protection locked="0"/>
    </xf>
    <xf numFmtId="0" fontId="50" fillId="0" borderId="18" xfId="0" applyFont="1" applyBorder="1" applyAlignment="1" applyProtection="1">
      <alignment horizontal="right" vertical="center"/>
      <protection locked="0"/>
    </xf>
    <xf numFmtId="0" fontId="51" fillId="0" borderId="19" xfId="0" applyFont="1" applyBorder="1" applyAlignment="1" applyProtection="1">
      <alignment horizontal="left" vertical="center" wrapText="1"/>
      <protection locked="0"/>
    </xf>
    <xf numFmtId="0" fontId="51" fillId="0" borderId="19" xfId="0" applyFont="1" applyBorder="1" applyAlignment="1" applyProtection="1">
      <alignment horizontal="left" vertical="center"/>
      <protection locked="0"/>
    </xf>
    <xf numFmtId="0" fontId="51" fillId="0" borderId="0" xfId="0" applyFont="1" applyAlignment="1" applyProtection="1">
      <alignment horizontal="left" vertical="center"/>
      <protection locked="0"/>
    </xf>
    <xf numFmtId="0" fontId="50" fillId="0" borderId="21" xfId="0" applyFont="1" applyBorder="1" applyAlignment="1" applyProtection="1">
      <alignment horizontal="right" vertical="center"/>
      <protection locked="0"/>
    </xf>
    <xf numFmtId="0" fontId="51" fillId="0" borderId="22" xfId="0" applyFont="1" applyBorder="1" applyAlignment="1" applyProtection="1">
      <alignment horizontal="left" vertical="center"/>
      <protection locked="0"/>
    </xf>
    <xf numFmtId="0" fontId="50" fillId="0" borderId="23" xfId="0" applyFont="1" applyBorder="1" applyAlignment="1" applyProtection="1">
      <alignment horizontal="right" vertical="center"/>
      <protection locked="0"/>
    </xf>
    <xf numFmtId="0" fontId="51" fillId="0" borderId="24" xfId="0" applyFont="1" applyBorder="1" applyAlignment="1" applyProtection="1">
      <alignment horizontal="left" vertical="center"/>
      <protection locked="0"/>
    </xf>
    <xf numFmtId="0" fontId="44" fillId="10" borderId="13" xfId="0" applyFont="1" applyFill="1" applyBorder="1" applyAlignment="1" applyProtection="1">
      <alignment horizontal="right" vertical="center" wrapText="1"/>
      <protection locked="0"/>
    </xf>
    <xf numFmtId="166" fontId="52" fillId="4" borderId="20" xfId="11" applyNumberFormat="1" applyFont="1" applyFill="1" applyBorder="1" applyAlignment="1" applyProtection="1">
      <alignment horizontal="right" vertical="center"/>
      <protection locked="0"/>
    </xf>
    <xf numFmtId="166" fontId="52" fillId="0" borderId="20" xfId="11" applyNumberFormat="1" applyFont="1" applyBorder="1" applyAlignment="1" applyProtection="1">
      <alignment horizontal="right" vertical="center"/>
      <protection locked="0"/>
    </xf>
    <xf numFmtId="166" fontId="55" fillId="0" borderId="20" xfId="11" applyNumberFormat="1" applyFont="1" applyBorder="1" applyAlignment="1" applyProtection="1">
      <alignment horizontal="right" vertical="center"/>
      <protection locked="0"/>
    </xf>
    <xf numFmtId="0" fontId="51" fillId="0" borderId="64" xfId="0" applyFont="1" applyBorder="1" applyAlignment="1" applyProtection="1">
      <alignment horizontal="left" vertical="center"/>
      <protection locked="0"/>
    </xf>
    <xf numFmtId="166" fontId="52" fillId="4" borderId="65" xfId="11" applyNumberFormat="1" applyFont="1" applyFill="1" applyBorder="1" applyAlignment="1" applyProtection="1">
      <alignment horizontal="right" vertical="center"/>
      <protection locked="0"/>
    </xf>
    <xf numFmtId="166" fontId="52" fillId="0" borderId="65" xfId="11" applyNumberFormat="1" applyFont="1" applyBorder="1" applyAlignment="1" applyProtection="1">
      <alignment horizontal="right" vertical="center"/>
      <protection locked="0"/>
    </xf>
    <xf numFmtId="166" fontId="53" fillId="4" borderId="65" xfId="11" applyNumberFormat="1" applyFont="1" applyFill="1" applyBorder="1" applyAlignment="1" applyProtection="1">
      <alignment horizontal="right" vertical="center"/>
      <protection locked="0"/>
    </xf>
    <xf numFmtId="166" fontId="55" fillId="0" borderId="65" xfId="11" applyNumberFormat="1" applyFont="1" applyBorder="1" applyAlignment="1" applyProtection="1">
      <alignment horizontal="right" vertical="center"/>
      <protection locked="0"/>
    </xf>
    <xf numFmtId="0" fontId="50" fillId="0" borderId="63" xfId="0" applyFont="1" applyBorder="1" applyAlignment="1" applyProtection="1">
      <alignment horizontal="right" vertical="center"/>
      <protection locked="0"/>
    </xf>
    <xf numFmtId="167" fontId="52" fillId="0" borderId="0" xfId="0" applyNumberFormat="1" applyFont="1" applyAlignment="1" applyProtection="1">
      <alignment horizontal="right" vertical="center"/>
      <protection locked="0"/>
    </xf>
    <xf numFmtId="167" fontId="55" fillId="0" borderId="0" xfId="0" applyNumberFormat="1" applyFont="1" applyAlignment="1" applyProtection="1">
      <alignment horizontal="right" vertical="center"/>
      <protection locked="0"/>
    </xf>
    <xf numFmtId="167" fontId="53" fillId="0" borderId="0" xfId="0" applyNumberFormat="1" applyFont="1" applyAlignment="1" applyProtection="1">
      <alignment horizontal="right" vertical="center"/>
      <protection locked="0"/>
    </xf>
    <xf numFmtId="0" fontId="40" fillId="0" borderId="0" xfId="0" applyFont="1" applyProtection="1">
      <protection locked="0"/>
    </xf>
    <xf numFmtId="0" fontId="41" fillId="12" borderId="8" xfId="0" applyFont="1" applyFill="1" applyBorder="1" applyAlignment="1">
      <alignment horizontal="right" vertical="center"/>
    </xf>
    <xf numFmtId="0" fontId="42" fillId="12" borderId="8" xfId="0" applyFont="1" applyFill="1" applyBorder="1" applyAlignment="1">
      <alignment horizontal="left" vertical="center"/>
    </xf>
    <xf numFmtId="0" fontId="44" fillId="10" borderId="9" xfId="0" applyFont="1" applyFill="1" applyBorder="1" applyAlignment="1">
      <alignment horizontal="right" vertical="center" wrapText="1"/>
    </xf>
    <xf numFmtId="0" fontId="45" fillId="10" borderId="10" xfId="0" applyFont="1" applyFill="1" applyBorder="1" applyAlignment="1">
      <alignment horizontal="right" vertical="center"/>
    </xf>
    <xf numFmtId="0" fontId="2" fillId="0" borderId="0" xfId="0" applyFont="1"/>
    <xf numFmtId="0" fontId="44" fillId="10" borderId="13" xfId="0" applyFont="1" applyFill="1" applyBorder="1" applyAlignment="1">
      <alignment horizontal="right" vertical="center" wrapText="1"/>
    </xf>
    <xf numFmtId="0" fontId="45" fillId="10" borderId="14" xfId="0" applyFont="1" applyFill="1" applyBorder="1" applyAlignment="1">
      <alignment horizontal="right" vertical="center"/>
    </xf>
    <xf numFmtId="0" fontId="50" fillId="0" borderId="27" xfId="0" applyFont="1" applyBorder="1" applyAlignment="1" applyProtection="1">
      <alignment horizontal="right" vertical="center"/>
      <protection locked="0"/>
    </xf>
    <xf numFmtId="0" fontId="51" fillId="0" borderId="28" xfId="0" applyFont="1" applyBorder="1" applyAlignment="1" applyProtection="1">
      <alignment horizontal="left" vertical="center"/>
      <protection locked="0"/>
    </xf>
    <xf numFmtId="166" fontId="52" fillId="4" borderId="28" xfId="0" applyNumberFormat="1" applyFont="1" applyFill="1" applyBorder="1" applyAlignment="1" applyProtection="1">
      <alignment horizontal="right" vertical="center"/>
      <protection locked="0"/>
    </xf>
    <xf numFmtId="166" fontId="52" fillId="0" borderId="28" xfId="0" applyNumberFormat="1" applyFont="1" applyBorder="1" applyAlignment="1" applyProtection="1">
      <alignment horizontal="right" vertical="center"/>
      <protection locked="0"/>
    </xf>
    <xf numFmtId="166" fontId="54" fillId="14" borderId="12" xfId="0" applyNumberFormat="1" applyFont="1" applyFill="1" applyBorder="1" applyAlignment="1" applyProtection="1">
      <alignment horizontal="right" vertical="center"/>
      <protection locked="0"/>
    </xf>
    <xf numFmtId="166" fontId="54" fillId="11" borderId="12" xfId="0" applyNumberFormat="1" applyFont="1" applyFill="1" applyBorder="1" applyAlignment="1" applyProtection="1">
      <alignment horizontal="right" vertical="center"/>
      <protection locked="0"/>
    </xf>
    <xf numFmtId="0" fontId="50" fillId="0" borderId="29" xfId="0" applyFont="1" applyBorder="1" applyAlignment="1" applyProtection="1">
      <alignment horizontal="right" vertical="center"/>
      <protection locked="0"/>
    </xf>
    <xf numFmtId="0" fontId="51" fillId="0" borderId="30" xfId="0" applyFont="1" applyBorder="1" applyAlignment="1" applyProtection="1">
      <alignment horizontal="left" vertical="center"/>
      <protection locked="0"/>
    </xf>
    <xf numFmtId="0" fontId="50" fillId="0" borderId="31" xfId="0" applyFont="1" applyBorder="1" applyAlignment="1" applyProtection="1">
      <alignment horizontal="right" vertical="center"/>
      <protection locked="0"/>
    </xf>
    <xf numFmtId="0" fontId="50" fillId="0" borderId="42" xfId="0" applyFont="1" applyBorder="1" applyAlignment="1" applyProtection="1">
      <alignment horizontal="right" vertical="center"/>
      <protection locked="0"/>
    </xf>
    <xf numFmtId="0" fontId="51" fillId="0" borderId="33" xfId="0" applyFont="1" applyBorder="1" applyAlignment="1" applyProtection="1">
      <alignment horizontal="left" vertical="center"/>
      <protection locked="0"/>
    </xf>
    <xf numFmtId="0" fontId="50" fillId="0" borderId="32" xfId="0" applyFont="1" applyBorder="1" applyAlignment="1" applyProtection="1">
      <alignment horizontal="right" vertical="center"/>
      <protection locked="0"/>
    </xf>
    <xf numFmtId="0" fontId="61" fillId="0" borderId="33" xfId="0" applyFont="1" applyBorder="1" applyProtection="1">
      <protection locked="0"/>
    </xf>
    <xf numFmtId="0" fontId="50" fillId="0" borderId="34" xfId="0" applyFont="1" applyBorder="1" applyAlignment="1" applyProtection="1">
      <alignment horizontal="right" vertical="center"/>
      <protection locked="0"/>
    </xf>
    <xf numFmtId="166" fontId="52" fillId="0" borderId="33" xfId="0" applyNumberFormat="1" applyFont="1" applyBorder="1" applyAlignment="1" applyProtection="1">
      <alignment horizontal="right" vertical="center"/>
      <protection locked="0"/>
    </xf>
    <xf numFmtId="166" fontId="54" fillId="0" borderId="12" xfId="0" applyNumberFormat="1" applyFont="1" applyBorder="1" applyAlignment="1" applyProtection="1">
      <alignment horizontal="right" vertical="center"/>
      <protection locked="0"/>
    </xf>
    <xf numFmtId="166" fontId="49" fillId="0" borderId="26" xfId="0" applyNumberFormat="1" applyFont="1" applyBorder="1" applyAlignment="1" applyProtection="1">
      <alignment horizontal="right" vertical="center"/>
      <protection locked="0"/>
    </xf>
    <xf numFmtId="0" fontId="50" fillId="0" borderId="0" xfId="0" applyFont="1" applyAlignment="1" applyProtection="1">
      <alignment horizontal="right" vertical="center"/>
      <protection locked="0"/>
    </xf>
    <xf numFmtId="0" fontId="51" fillId="0" borderId="30" xfId="0" applyFont="1" applyBorder="1" applyAlignment="1" applyProtection="1">
      <alignment horizontal="left" vertical="center" wrapText="1"/>
      <protection locked="0"/>
    </xf>
    <xf numFmtId="0" fontId="50" fillId="0" borderId="35" xfId="0" applyFont="1" applyBorder="1" applyAlignment="1" applyProtection="1">
      <alignment horizontal="right" vertical="center"/>
      <protection locked="0"/>
    </xf>
    <xf numFmtId="0" fontId="51" fillId="4" borderId="28" xfId="0" applyFont="1" applyFill="1" applyBorder="1" applyAlignment="1" applyProtection="1">
      <alignment horizontal="left" vertical="center"/>
      <protection locked="0"/>
    </xf>
    <xf numFmtId="0" fontId="51" fillId="4" borderId="30" xfId="0" applyFont="1" applyFill="1" applyBorder="1" applyAlignment="1" applyProtection="1">
      <alignment horizontal="left" vertical="center"/>
      <protection locked="0"/>
    </xf>
    <xf numFmtId="166" fontId="52" fillId="0" borderId="30" xfId="0" applyNumberFormat="1" applyFont="1" applyBorder="1" applyAlignment="1" applyProtection="1">
      <alignment horizontal="right" vertical="center"/>
      <protection locked="0"/>
    </xf>
    <xf numFmtId="166" fontId="52" fillId="4" borderId="30" xfId="0" applyNumberFormat="1" applyFont="1" applyFill="1" applyBorder="1" applyAlignment="1" applyProtection="1">
      <alignment horizontal="right" vertical="center"/>
      <protection locked="0"/>
    </xf>
    <xf numFmtId="0" fontId="51" fillId="4" borderId="33" xfId="0" applyFont="1" applyFill="1" applyBorder="1" applyAlignment="1" applyProtection="1">
      <alignment horizontal="left" vertical="center"/>
      <protection locked="0"/>
    </xf>
    <xf numFmtId="166" fontId="52" fillId="4" borderId="33" xfId="0" applyNumberFormat="1" applyFont="1" applyFill="1" applyBorder="1" applyAlignment="1" applyProtection="1">
      <alignment horizontal="right" vertical="center"/>
      <protection locked="0"/>
    </xf>
    <xf numFmtId="0" fontId="51" fillId="0" borderId="36" xfId="0" applyFont="1" applyBorder="1" applyAlignment="1" applyProtection="1">
      <alignment horizontal="left" vertical="center"/>
      <protection locked="0"/>
    </xf>
    <xf numFmtId="166" fontId="52" fillId="0" borderId="36" xfId="0" applyNumberFormat="1" applyFont="1" applyBorder="1" applyAlignment="1" applyProtection="1">
      <alignment horizontal="right" vertical="center"/>
      <protection locked="0"/>
    </xf>
    <xf numFmtId="0" fontId="50" fillId="0" borderId="37" xfId="0" applyFont="1" applyBorder="1" applyAlignment="1" applyProtection="1">
      <alignment horizontal="right" vertical="center"/>
      <protection locked="0"/>
    </xf>
    <xf numFmtId="0" fontId="51" fillId="0" borderId="38" xfId="0" applyFont="1" applyBorder="1" applyAlignment="1" applyProtection="1">
      <alignment horizontal="left" vertical="center"/>
      <protection locked="0"/>
    </xf>
    <xf numFmtId="166" fontId="52" fillId="0" borderId="38" xfId="0" applyNumberFormat="1" applyFont="1" applyBorder="1" applyAlignment="1" applyProtection="1">
      <alignment horizontal="right" vertical="center"/>
      <protection locked="0"/>
    </xf>
    <xf numFmtId="0" fontId="50" fillId="0" borderId="41" xfId="0" applyFont="1" applyBorder="1" applyAlignment="1" applyProtection="1">
      <alignment horizontal="right" vertical="center"/>
      <protection locked="0"/>
    </xf>
    <xf numFmtId="166" fontId="52" fillId="4" borderId="36" xfId="0" applyNumberFormat="1" applyFont="1" applyFill="1" applyBorder="1" applyAlignment="1" applyProtection="1">
      <alignment horizontal="right" vertical="center"/>
      <protection locked="0"/>
    </xf>
    <xf numFmtId="0" fontId="50" fillId="0" borderId="43" xfId="0" applyFont="1" applyBorder="1" applyAlignment="1" applyProtection="1">
      <alignment horizontal="right" vertical="center"/>
      <protection locked="0"/>
    </xf>
    <xf numFmtId="0" fontId="44" fillId="10" borderId="61" xfId="0" applyFont="1" applyFill="1" applyBorder="1" applyAlignment="1" applyProtection="1">
      <alignment horizontal="right" vertical="center" wrapText="1"/>
      <protection locked="0"/>
    </xf>
    <xf numFmtId="0" fontId="45" fillId="10" borderId="58" xfId="0" applyFont="1" applyFill="1" applyBorder="1" applyAlignment="1" applyProtection="1">
      <alignment horizontal="right" vertical="center"/>
      <protection locked="0"/>
    </xf>
    <xf numFmtId="0" fontId="50" fillId="0" borderId="59" xfId="0" applyFont="1" applyBorder="1" applyAlignment="1" applyProtection="1">
      <alignment horizontal="right" vertical="center"/>
      <protection locked="0"/>
    </xf>
    <xf numFmtId="0" fontId="51" fillId="0" borderId="60" xfId="0" applyFont="1" applyBorder="1" applyAlignment="1" applyProtection="1">
      <alignment horizontal="left" vertical="center"/>
      <protection locked="0"/>
    </xf>
    <xf numFmtId="166" fontId="52" fillId="4" borderId="60" xfId="0" applyNumberFormat="1" applyFont="1" applyFill="1" applyBorder="1" applyAlignment="1" applyProtection="1">
      <alignment horizontal="right" vertical="center"/>
      <protection locked="0"/>
    </xf>
    <xf numFmtId="166" fontId="52" fillId="0" borderId="60" xfId="0" applyNumberFormat="1" applyFont="1" applyBorder="1" applyAlignment="1" applyProtection="1">
      <alignment horizontal="right" vertical="center"/>
      <protection locked="0"/>
    </xf>
    <xf numFmtId="166" fontId="54" fillId="14" borderId="62" xfId="0" applyNumberFormat="1" applyFont="1" applyFill="1" applyBorder="1" applyAlignment="1" applyProtection="1">
      <alignment horizontal="right" vertical="center"/>
      <protection locked="0"/>
    </xf>
    <xf numFmtId="166" fontId="54" fillId="11" borderId="62" xfId="0" applyNumberFormat="1" applyFont="1" applyFill="1" applyBorder="1" applyAlignment="1" applyProtection="1">
      <alignment horizontal="right" vertical="center"/>
      <protection locked="0"/>
    </xf>
    <xf numFmtId="0" fontId="56" fillId="12" borderId="8" xfId="0" applyFont="1" applyFill="1" applyBorder="1" applyAlignment="1">
      <alignment horizontal="right" vertical="center" wrapText="1"/>
    </xf>
    <xf numFmtId="0" fontId="46" fillId="12" borderId="8" xfId="0" applyFont="1" applyFill="1" applyBorder="1" applyAlignment="1">
      <alignment horizontal="right" vertical="center"/>
    </xf>
    <xf numFmtId="0" fontId="57" fillId="12" borderId="8" xfId="0" applyFont="1" applyFill="1" applyBorder="1" applyAlignment="1">
      <alignment horizontal="right" vertical="center"/>
    </xf>
    <xf numFmtId="0" fontId="58" fillId="12" borderId="8" xfId="0" applyFont="1" applyFill="1" applyBorder="1" applyAlignment="1">
      <alignment horizontal="left" vertical="center"/>
    </xf>
    <xf numFmtId="0" fontId="41" fillId="15" borderId="0" xfId="0" applyFont="1" applyFill="1" applyAlignment="1">
      <alignment horizontal="right" vertical="center"/>
    </xf>
    <xf numFmtId="0" fontId="42" fillId="15" borderId="0" xfId="0" applyFont="1" applyFill="1" applyAlignment="1">
      <alignment horizontal="left" vertical="center"/>
    </xf>
    <xf numFmtId="165" fontId="35" fillId="15" borderId="0" xfId="0" applyNumberFormat="1" applyFont="1" applyFill="1" applyAlignment="1">
      <alignment horizontal="center" vertical="center"/>
    </xf>
    <xf numFmtId="165" fontId="43" fillId="15" borderId="0" xfId="0" applyNumberFormat="1" applyFont="1" applyFill="1" applyAlignment="1">
      <alignment horizontal="center" vertical="center"/>
    </xf>
    <xf numFmtId="0" fontId="46" fillId="15" borderId="0" xfId="0" applyFont="1" applyFill="1" applyAlignment="1">
      <alignment horizontal="right" vertical="center"/>
    </xf>
    <xf numFmtId="0" fontId="57" fillId="15" borderId="0" xfId="0" applyFont="1" applyFill="1" applyAlignment="1">
      <alignment horizontal="right" vertical="center"/>
    </xf>
    <xf numFmtId="0" fontId="58" fillId="15" borderId="0" xfId="0" applyFont="1" applyFill="1" applyAlignment="1">
      <alignment horizontal="left" vertical="center"/>
    </xf>
    <xf numFmtId="165" fontId="59" fillId="15" borderId="0" xfId="0" applyNumberFormat="1" applyFont="1" applyFill="1" applyAlignment="1">
      <alignment horizontal="center" vertical="center"/>
    </xf>
    <xf numFmtId="165" fontId="60" fillId="15" borderId="0" xfId="0" applyNumberFormat="1" applyFont="1" applyFill="1" applyAlignment="1">
      <alignment horizontal="center" vertical="center"/>
    </xf>
    <xf numFmtId="0" fontId="56" fillId="15" borderId="0" xfId="0" applyFont="1" applyFill="1" applyAlignment="1">
      <alignment horizontal="right" vertical="center" wrapText="1"/>
    </xf>
    <xf numFmtId="164" fontId="76" fillId="15" borderId="0" xfId="0" applyNumberFormat="1" applyFont="1" applyFill="1" applyAlignment="1">
      <alignment vertical="center"/>
    </xf>
    <xf numFmtId="0" fontId="34" fillId="3" borderId="0" xfId="0" applyFont="1" applyFill="1" applyAlignment="1">
      <alignment horizontal="left" vertical="center"/>
    </xf>
    <xf numFmtId="0" fontId="35" fillId="2" borderId="0" xfId="0" applyFont="1" applyFill="1"/>
    <xf numFmtId="0" fontId="38" fillId="2" borderId="0" xfId="0" applyFont="1" applyFill="1" applyAlignment="1">
      <alignment horizontal="left" vertical="center" wrapText="1"/>
    </xf>
    <xf numFmtId="0" fontId="35" fillId="2" borderId="0" xfId="0" applyFont="1" applyFill="1" applyAlignment="1">
      <alignment wrapText="1"/>
    </xf>
    <xf numFmtId="0" fontId="12" fillId="0" borderId="54" xfId="0" applyFont="1" applyBorder="1" applyAlignment="1">
      <alignment horizontal="center"/>
    </xf>
    <xf numFmtId="0" fontId="85" fillId="4" borderId="0" xfId="0" applyFont="1" applyFill="1" applyAlignment="1" applyProtection="1">
      <alignment horizontal="left" vertical="center"/>
      <protection locked="0"/>
    </xf>
    <xf numFmtId="0" fontId="21" fillId="4" borderId="0" xfId="0" applyFont="1" applyFill="1" applyAlignment="1" applyProtection="1">
      <alignment horizontal="left" vertical="center"/>
      <protection locked="0"/>
    </xf>
    <xf numFmtId="14" fontId="21" fillId="4" borderId="0" xfId="0" applyNumberFormat="1" applyFont="1" applyFill="1" applyAlignment="1" applyProtection="1">
      <alignment horizontal="left" vertical="center"/>
      <protection locked="0"/>
    </xf>
    <xf numFmtId="0" fontId="15" fillId="12" borderId="6" xfId="0" applyFont="1" applyFill="1" applyBorder="1" applyAlignment="1">
      <alignment horizontal="left"/>
    </xf>
    <xf numFmtId="0" fontId="16" fillId="2" borderId="6" xfId="0" applyFont="1" applyFill="1" applyBorder="1"/>
    <xf numFmtId="0" fontId="18" fillId="12" borderId="0" xfId="0" applyFont="1" applyFill="1" applyAlignment="1">
      <alignment vertical="top" wrapText="1"/>
    </xf>
    <xf numFmtId="0" fontId="19" fillId="2" borderId="0" xfId="0" applyFont="1" applyFill="1"/>
    <xf numFmtId="0" fontId="24" fillId="9" borderId="0" xfId="0" applyFont="1" applyFill="1" applyAlignment="1">
      <alignment horizontal="left" vertical="center"/>
    </xf>
    <xf numFmtId="0" fontId="25" fillId="0" borderId="0" xfId="0" applyFont="1"/>
    <xf numFmtId="0" fontId="28" fillId="9" borderId="0" xfId="0" applyFont="1" applyFill="1" applyAlignment="1">
      <alignment horizontal="left" vertical="top"/>
    </xf>
    <xf numFmtId="0" fontId="13" fillId="0" borderId="0" xfId="0" applyFont="1"/>
    <xf numFmtId="0" fontId="39" fillId="9" borderId="0" xfId="0" applyFont="1" applyFill="1" applyAlignment="1">
      <alignment horizontal="left" vertical="top" wrapText="1"/>
    </xf>
    <xf numFmtId="0" fontId="13" fillId="0" borderId="0" xfId="0" applyFont="1" applyAlignment="1">
      <alignment wrapText="1"/>
    </xf>
    <xf numFmtId="0" fontId="3" fillId="0" borderId="0" xfId="0" applyFont="1" applyAlignment="1">
      <alignment horizontal="center"/>
    </xf>
    <xf numFmtId="49" fontId="35" fillId="12" borderId="56" xfId="0" applyNumberFormat="1" applyFont="1" applyFill="1" applyBorder="1" applyAlignment="1">
      <alignment horizontal="center" vertical="center"/>
    </xf>
    <xf numFmtId="49" fontId="35" fillId="12" borderId="57" xfId="0" applyNumberFormat="1" applyFont="1" applyFill="1" applyBorder="1" applyAlignment="1">
      <alignment horizontal="center" vertical="center"/>
    </xf>
    <xf numFmtId="49" fontId="43" fillId="12" borderId="56" xfId="0" applyNumberFormat="1" applyFont="1" applyFill="1" applyBorder="1" applyAlignment="1">
      <alignment horizontal="center" vertical="center"/>
    </xf>
    <xf numFmtId="49" fontId="43" fillId="12" borderId="57" xfId="0" applyNumberFormat="1" applyFont="1" applyFill="1" applyBorder="1" applyAlignment="1">
      <alignment horizontal="center" vertical="center"/>
    </xf>
    <xf numFmtId="0" fontId="3" fillId="0" borderId="55" xfId="0" applyFont="1" applyBorder="1" applyAlignment="1">
      <alignment horizontal="center"/>
    </xf>
    <xf numFmtId="49" fontId="59" fillId="12" borderId="56" xfId="0" applyNumberFormat="1" applyFont="1" applyFill="1" applyBorder="1" applyAlignment="1">
      <alignment horizontal="center" vertical="center"/>
    </xf>
    <xf numFmtId="49" fontId="59" fillId="12" borderId="57" xfId="0" applyNumberFormat="1" applyFont="1" applyFill="1" applyBorder="1" applyAlignment="1">
      <alignment horizontal="center" vertical="center"/>
    </xf>
    <xf numFmtId="166" fontId="60" fillId="12" borderId="56" xfId="0" applyNumberFormat="1" applyFont="1" applyFill="1" applyBorder="1" applyAlignment="1">
      <alignment horizontal="center" vertical="center"/>
    </xf>
    <xf numFmtId="166" fontId="60" fillId="12" borderId="57" xfId="0" applyNumberFormat="1" applyFont="1" applyFill="1" applyBorder="1" applyAlignment="1">
      <alignment horizontal="center" vertical="center"/>
    </xf>
    <xf numFmtId="167" fontId="60" fillId="12" borderId="56" xfId="0" applyNumberFormat="1" applyFont="1" applyFill="1" applyBorder="1" applyAlignment="1">
      <alignment horizontal="center" vertical="center"/>
    </xf>
    <xf numFmtId="167" fontId="60" fillId="12" borderId="57" xfId="0" applyNumberFormat="1" applyFont="1" applyFill="1" applyBorder="1" applyAlignment="1">
      <alignment horizontal="center" vertical="center"/>
    </xf>
    <xf numFmtId="0" fontId="66" fillId="11" borderId="7" xfId="0" applyFont="1" applyFill="1" applyBorder="1" applyAlignment="1">
      <alignment horizontal="left" vertical="top"/>
    </xf>
    <xf numFmtId="0" fontId="61" fillId="0" borderId="7" xfId="0" applyFont="1" applyBorder="1"/>
    <xf numFmtId="0" fontId="68" fillId="11" borderId="7" xfId="0" applyFont="1" applyFill="1" applyBorder="1" applyAlignment="1">
      <alignment horizontal="left" vertical="top"/>
    </xf>
    <xf numFmtId="0" fontId="3" fillId="0" borderId="54" xfId="0" applyFont="1" applyBorder="1" applyAlignment="1">
      <alignment horizontal="center"/>
    </xf>
    <xf numFmtId="0" fontId="65" fillId="11" borderId="6" xfId="0" applyFont="1" applyFill="1" applyBorder="1" applyAlignment="1">
      <alignment horizontal="left"/>
    </xf>
    <xf numFmtId="0" fontId="61" fillId="0" borderId="6" xfId="0" applyFont="1" applyBorder="1"/>
    <xf numFmtId="0" fontId="66" fillId="11" borderId="0" xfId="0" applyFont="1" applyFill="1" applyAlignment="1">
      <alignment horizontal="left" vertical="center"/>
    </xf>
    <xf numFmtId="0" fontId="0" fillId="0" borderId="0" xfId="0"/>
    <xf numFmtId="0" fontId="67" fillId="11" borderId="0" xfId="0" applyFont="1" applyFill="1" applyAlignment="1">
      <alignment horizontal="left" vertical="center"/>
    </xf>
    <xf numFmtId="0" fontId="0" fillId="4" borderId="0" xfId="0" applyFill="1" applyAlignment="1">
      <alignment horizontal="left" vertical="center" wrapText="1"/>
    </xf>
    <xf numFmtId="0" fontId="34" fillId="2" borderId="0" xfId="0" applyFont="1" applyFill="1" applyAlignment="1">
      <alignment horizontal="left" vertical="center"/>
    </xf>
    <xf numFmtId="0" fontId="47" fillId="16" borderId="12" xfId="0" applyFont="1" applyFill="1" applyBorder="1" applyAlignment="1">
      <alignment horizontal="left" vertical="center"/>
    </xf>
    <xf numFmtId="166" fontId="48" fillId="17" borderId="12" xfId="11" applyNumberFormat="1" applyFont="1" applyFill="1" applyBorder="1" applyAlignment="1" applyProtection="1">
      <alignment horizontal="right" vertical="center"/>
    </xf>
    <xf numFmtId="166" fontId="48" fillId="16" borderId="12" xfId="11" applyNumberFormat="1" applyFont="1" applyFill="1" applyBorder="1" applyAlignment="1" applyProtection="1">
      <alignment horizontal="right" vertical="center"/>
    </xf>
    <xf numFmtId="166" fontId="49" fillId="16" borderId="12" xfId="11" applyNumberFormat="1" applyFont="1" applyFill="1" applyBorder="1" applyAlignment="1" applyProtection="1">
      <alignment horizontal="right" vertical="center"/>
    </xf>
    <xf numFmtId="0" fontId="46" fillId="16" borderId="11" xfId="0" applyFont="1" applyFill="1" applyBorder="1" applyAlignment="1">
      <alignment horizontal="right" vertical="center"/>
    </xf>
    <xf numFmtId="0" fontId="46" fillId="16" borderId="25" xfId="0" applyFont="1" applyFill="1" applyBorder="1" applyAlignment="1">
      <alignment horizontal="right" vertical="center"/>
    </xf>
    <xf numFmtId="0" fontId="47" fillId="16" borderId="26" xfId="0" applyFont="1" applyFill="1" applyBorder="1" applyAlignment="1">
      <alignment horizontal="left" vertical="center"/>
    </xf>
    <xf numFmtId="166" fontId="48" fillId="16" borderId="26" xfId="11" applyNumberFormat="1" applyFont="1" applyFill="1" applyBorder="1" applyAlignment="1" applyProtection="1">
      <alignment horizontal="right" vertical="center"/>
    </xf>
    <xf numFmtId="0" fontId="2" fillId="17" borderId="0" xfId="0" applyFont="1" applyFill="1"/>
    <xf numFmtId="0" fontId="46" fillId="16" borderId="11" xfId="0" applyFont="1" applyFill="1" applyBorder="1" applyAlignment="1" applyProtection="1">
      <alignment horizontal="right" vertical="center"/>
      <protection locked="0"/>
    </xf>
    <xf numFmtId="166" fontId="48" fillId="16" borderId="12" xfId="0" applyNumberFormat="1" applyFont="1" applyFill="1" applyBorder="1" applyAlignment="1">
      <alignment horizontal="right" vertical="center"/>
    </xf>
    <xf numFmtId="166" fontId="49" fillId="16" borderId="26" xfId="0" applyNumberFormat="1" applyFont="1" applyFill="1" applyBorder="1" applyAlignment="1">
      <alignment horizontal="right" vertical="center"/>
    </xf>
    <xf numFmtId="166" fontId="49" fillId="16" borderId="12" xfId="0" applyNumberFormat="1" applyFont="1" applyFill="1" applyBorder="1" applyAlignment="1">
      <alignment horizontal="right" vertical="center"/>
    </xf>
    <xf numFmtId="0" fontId="62" fillId="16" borderId="25" xfId="0" applyFont="1" applyFill="1" applyBorder="1" applyAlignment="1" applyProtection="1">
      <alignment horizontal="right" vertical="center"/>
      <protection locked="0"/>
    </xf>
    <xf numFmtId="166" fontId="48" fillId="16" borderId="26" xfId="0" applyNumberFormat="1" applyFont="1" applyFill="1" applyBorder="1" applyAlignment="1">
      <alignment horizontal="right" vertical="center"/>
    </xf>
    <xf numFmtId="0" fontId="46" fillId="16" borderId="25" xfId="0" applyFont="1" applyFill="1" applyBorder="1" applyAlignment="1" applyProtection="1">
      <alignment horizontal="right" vertical="center"/>
      <protection locked="0"/>
    </xf>
    <xf numFmtId="166" fontId="49" fillId="16" borderId="40" xfId="0" applyNumberFormat="1" applyFont="1" applyFill="1" applyBorder="1" applyAlignment="1">
      <alignment horizontal="right" vertical="center"/>
    </xf>
    <xf numFmtId="0" fontId="46" fillId="16" borderId="39" xfId="0" applyFont="1" applyFill="1" applyBorder="1" applyAlignment="1" applyProtection="1">
      <alignment horizontal="right" vertical="center"/>
      <protection locked="0"/>
    </xf>
    <xf numFmtId="0" fontId="47" fillId="16" borderId="40" xfId="0" applyFont="1" applyFill="1" applyBorder="1" applyAlignment="1">
      <alignment horizontal="left" vertical="center"/>
    </xf>
    <xf numFmtId="166" fontId="48" fillId="16" borderId="40" xfId="0" applyNumberFormat="1" applyFont="1" applyFill="1" applyBorder="1" applyAlignment="1">
      <alignment horizontal="right" vertical="center"/>
    </xf>
  </cellXfs>
  <cellStyles count="12">
    <cellStyle name="20% - Énfasis5" xfId="8" builtinId="46" customBuiltin="1"/>
    <cellStyle name="40% - Énfasis5" xfId="9" builtinId="47" customBuiltin="1"/>
    <cellStyle name="60% - Énfasis5" xfId="10" builtinId="48" customBuiltin="1"/>
    <cellStyle name="Encabezado 1" xfId="2" builtinId="16" customBuiltin="1"/>
    <cellStyle name="Encabezado 4" xfId="3" builtinId="19" customBuiltin="1"/>
    <cellStyle name="Énfasis1" xfId="1" builtinId="29" customBuiltin="1"/>
    <cellStyle name="Énfasis5" xfId="5" builtinId="45" customBuiltin="1"/>
    <cellStyle name="Moneda" xfId="11" builtinId="4"/>
    <cellStyle name="Normal" xfId="0" builtinId="0" customBuiltin="1"/>
    <cellStyle name="NORMAL con bordes" xfId="6" xr:uid="{8EA5F7F4-DEFE-4486-827C-2D97295A0D4E}"/>
    <cellStyle name="Notas" xfId="4" builtinId="10" customBuiltin="1"/>
    <cellStyle name="Título" xfId="7" builtinId="15" customBuiltin="1"/>
  </cellStyles>
  <dxfs count="1">
    <dxf>
      <font>
        <color rgb="FFF46524"/>
      </font>
      <fill>
        <patternFill patternType="none"/>
      </fill>
    </dxf>
  </dxfs>
  <tableStyles count="1" defaultTableStyle="TableStyleMedium2" defaultPivotStyle="PivotStyleLight16">
    <tableStyle name="Invisible" pivot="0" table="0" count="0" xr9:uid="{3250F08F-A619-48EE-82F9-12038ED3964F}"/>
  </tableStyles>
  <colors>
    <mruColors>
      <color rgb="FFEFEB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Presupuesto</a:t>
            </a:r>
            <a:r>
              <a:rPr lang="es-MX" baseline="0"/>
              <a:t> Ejecutado</a:t>
            </a:r>
            <a:endParaRPr lang="es-MX"/>
          </a:p>
        </c:rich>
      </c:tx>
      <c:overlay val="0"/>
    </c:title>
    <c:autoTitleDeleted val="0"/>
    <c:plotArea>
      <c:layout>
        <c:manualLayout>
          <c:xMode val="edge"/>
          <c:yMode val="edge"/>
          <c:x val="5.3380000000000004E-2"/>
          <c:y val="0.19128000000000001"/>
          <c:w val="0.90894999999999992"/>
          <c:h val="0.67449999999999999"/>
        </c:manualLayout>
      </c:layout>
      <c:areaChart>
        <c:grouping val="standard"/>
        <c:varyColors val="1"/>
        <c:ser>
          <c:idx val="2"/>
          <c:order val="2"/>
          <c:tx>
            <c:strRef>
              <c:f>Resumen!$C$25</c:f>
              <c:strCache>
                <c:ptCount val="1"/>
                <c:pt idx="0">
                  <c:v>Saldo final</c:v>
                </c:pt>
              </c:strCache>
            </c:strRef>
          </c:tx>
          <c:cat>
            <c:strLit>
              <c:ptCount val="12"/>
              <c:pt idx="0">
                <c:v>ene.</c:v>
              </c:pt>
              <c:pt idx="1">
                <c:v>feb.</c:v>
              </c:pt>
              <c:pt idx="2">
                <c:v>mar.</c:v>
              </c:pt>
              <c:pt idx="3">
                <c:v>abr.</c:v>
              </c:pt>
              <c:pt idx="4">
                <c:v>may.</c:v>
              </c:pt>
              <c:pt idx="5">
                <c:v>jun.</c:v>
              </c:pt>
              <c:pt idx="6">
                <c:v>jul.</c:v>
              </c:pt>
              <c:pt idx="7">
                <c:v>ago.</c:v>
              </c:pt>
              <c:pt idx="8">
                <c:v>sept.</c:v>
              </c:pt>
              <c:pt idx="9">
                <c:v>oct.</c:v>
              </c:pt>
              <c:pt idx="10">
                <c:v>nov.</c:v>
              </c:pt>
              <c:pt idx="11">
                <c:v>dic.</c:v>
              </c:pt>
            </c:strLit>
          </c:cat>
          <c:val>
            <c:numRef>
              <c:f>Resumen!$D$25:$O$25</c:f>
              <c:numCache>
                <c:formatCode>_-[$$-80A]* #,##0.00_-;\-[$$-80A]* #,##0.00_-;_-[$$-80A]* "-"??_-;_-@_-</c:formatCode>
                <c:ptCount val="12"/>
                <c:pt idx="0">
                  <c:v>161500</c:v>
                </c:pt>
                <c:pt idx="1">
                  <c:v>208900</c:v>
                </c:pt>
                <c:pt idx="2">
                  <c:v>360900</c:v>
                </c:pt>
                <c:pt idx="3">
                  <c:v>407900</c:v>
                </c:pt>
                <c:pt idx="4">
                  <c:v>403900</c:v>
                </c:pt>
                <c:pt idx="5">
                  <c:v>428500</c:v>
                </c:pt>
                <c:pt idx="6">
                  <c:v>378500</c:v>
                </c:pt>
                <c:pt idx="7">
                  <c:v>333500</c:v>
                </c:pt>
                <c:pt idx="8">
                  <c:v>317100</c:v>
                </c:pt>
                <c:pt idx="9">
                  <c:v>312100</c:v>
                </c:pt>
                <c:pt idx="10">
                  <c:v>243100</c:v>
                </c:pt>
                <c:pt idx="11">
                  <c:v>243100</c:v>
                </c:pt>
              </c:numCache>
            </c:numRef>
          </c:val>
          <c:extLst>
            <c:ext xmlns:c16="http://schemas.microsoft.com/office/drawing/2014/chart" uri="{C3380CC4-5D6E-409C-BE32-E72D297353CC}">
              <c16:uniqueId val="{00000000-2FE2-4519-893F-435B074F6689}"/>
            </c:ext>
          </c:extLst>
        </c:ser>
        <c:dLbls>
          <c:showLegendKey val="0"/>
          <c:showVal val="0"/>
          <c:showCatName val="0"/>
          <c:showSerName val="0"/>
          <c:showPercent val="0"/>
          <c:showBubbleSize val="0"/>
        </c:dLbls>
        <c:axId val="490542390"/>
        <c:axId val="1877714539"/>
      </c:areaChart>
      <c:lineChart>
        <c:grouping val="standard"/>
        <c:varyColors val="1"/>
        <c:ser>
          <c:idx val="0"/>
          <c:order val="0"/>
          <c:tx>
            <c:strRef>
              <c:f>Resumen!$C$22</c:f>
              <c:strCache>
                <c:ptCount val="1"/>
                <c:pt idx="0">
                  <c:v>Ingresos</c:v>
                </c:pt>
              </c:strCache>
            </c:strRef>
          </c:tx>
          <c:spPr>
            <a:ln w="19050" cmpd="sng">
              <a:solidFill>
                <a:schemeClr val="accent4">
                  <a:lumMod val="75000"/>
                </a:schemeClr>
              </a:solidFill>
            </a:ln>
          </c:spPr>
          <c:marker>
            <c:symbol val="circle"/>
            <c:size val="2"/>
            <c:spPr>
              <a:solidFill>
                <a:schemeClr val="accent6">
                  <a:lumMod val="75000"/>
                </a:schemeClr>
              </a:solidFill>
              <a:ln w="19050" cmpd="sng">
                <a:solidFill>
                  <a:schemeClr val="accent4">
                    <a:lumMod val="75000"/>
                  </a:schemeClr>
                </a:solidFill>
              </a:ln>
            </c:spPr>
          </c:marker>
          <c:cat>
            <c:strLit>
              <c:ptCount val="12"/>
              <c:pt idx="0">
                <c:v>ene.</c:v>
              </c:pt>
              <c:pt idx="1">
                <c:v>feb.</c:v>
              </c:pt>
              <c:pt idx="2">
                <c:v>mar.</c:v>
              </c:pt>
              <c:pt idx="3">
                <c:v>abr.</c:v>
              </c:pt>
              <c:pt idx="4">
                <c:v>may.</c:v>
              </c:pt>
              <c:pt idx="5">
                <c:v>jun.</c:v>
              </c:pt>
              <c:pt idx="6">
                <c:v>jul.</c:v>
              </c:pt>
              <c:pt idx="7">
                <c:v>ago.</c:v>
              </c:pt>
              <c:pt idx="8">
                <c:v>sept.</c:v>
              </c:pt>
              <c:pt idx="9">
                <c:v>oct.</c:v>
              </c:pt>
              <c:pt idx="10">
                <c:v>nov.</c:v>
              </c:pt>
              <c:pt idx="11">
                <c:v>dic.</c:v>
              </c:pt>
            </c:strLit>
          </c:cat>
          <c:val>
            <c:numRef>
              <c:f>Resumen!$D$22:$O$22</c:f>
              <c:numCache>
                <c:formatCode>_-[$$-80A]* #,##0.00_-;\-[$$-80A]* #,##0.00_-;_-[$$-80A]* "-"??_-;_-@_-</c:formatCode>
                <c:ptCount val="12"/>
                <c:pt idx="0">
                  <c:v>155000</c:v>
                </c:pt>
                <c:pt idx="1">
                  <c:v>50000</c:v>
                </c:pt>
                <c:pt idx="2">
                  <c:v>200000</c:v>
                </c:pt>
                <c:pt idx="3">
                  <c:v>50000</c:v>
                </c:pt>
                <c:pt idx="4">
                  <c:v>0</c:v>
                </c:pt>
                <c:pt idx="5">
                  <c:v>30000</c:v>
                </c:pt>
                <c:pt idx="6">
                  <c:v>0</c:v>
                </c:pt>
                <c:pt idx="7">
                  <c:v>0</c:v>
                </c:pt>
                <c:pt idx="8">
                  <c:v>40000</c:v>
                </c:pt>
                <c:pt idx="9">
                  <c:v>0</c:v>
                </c:pt>
                <c:pt idx="10">
                  <c:v>0</c:v>
                </c:pt>
                <c:pt idx="11">
                  <c:v>0</c:v>
                </c:pt>
              </c:numCache>
            </c:numRef>
          </c:val>
          <c:smooth val="0"/>
          <c:extLst>
            <c:ext xmlns:c16="http://schemas.microsoft.com/office/drawing/2014/chart" uri="{C3380CC4-5D6E-409C-BE32-E72D297353CC}">
              <c16:uniqueId val="{00000001-2FE2-4519-893F-435B074F6689}"/>
            </c:ext>
          </c:extLst>
        </c:ser>
        <c:ser>
          <c:idx val="1"/>
          <c:order val="1"/>
          <c:tx>
            <c:strRef>
              <c:f>Resumen!$C$23</c:f>
              <c:strCache>
                <c:ptCount val="1"/>
                <c:pt idx="0">
                  <c:v>Gastos</c:v>
                </c:pt>
              </c:strCache>
            </c:strRef>
          </c:tx>
          <c:spPr>
            <a:ln>
              <a:solidFill>
                <a:srgbClr val="C00000"/>
              </a:solidFill>
            </a:ln>
          </c:spPr>
          <c:marker>
            <c:symbol val="circle"/>
            <c:size val="2"/>
            <c:spPr>
              <a:solidFill>
                <a:srgbClr val="DC3912">
                  <a:alpha val="100000"/>
                </a:srgbClr>
              </a:solidFill>
              <a:ln cmpd="sng">
                <a:solidFill>
                  <a:srgbClr val="C00000"/>
                </a:solidFill>
              </a:ln>
            </c:spPr>
          </c:marker>
          <c:cat>
            <c:strLit>
              <c:ptCount val="12"/>
              <c:pt idx="0">
                <c:v>ene.</c:v>
              </c:pt>
              <c:pt idx="1">
                <c:v>feb.</c:v>
              </c:pt>
              <c:pt idx="2">
                <c:v>mar.</c:v>
              </c:pt>
              <c:pt idx="3">
                <c:v>abr.</c:v>
              </c:pt>
              <c:pt idx="4">
                <c:v>may.</c:v>
              </c:pt>
              <c:pt idx="5">
                <c:v>jun.</c:v>
              </c:pt>
              <c:pt idx="6">
                <c:v>jul.</c:v>
              </c:pt>
              <c:pt idx="7">
                <c:v>ago.</c:v>
              </c:pt>
              <c:pt idx="8">
                <c:v>sept.</c:v>
              </c:pt>
              <c:pt idx="9">
                <c:v>oct.</c:v>
              </c:pt>
              <c:pt idx="10">
                <c:v>nov.</c:v>
              </c:pt>
              <c:pt idx="11">
                <c:v>dic.</c:v>
              </c:pt>
            </c:strLit>
          </c:cat>
          <c:val>
            <c:numRef>
              <c:f>Resumen!$D$23:$O$23</c:f>
              <c:numCache>
                <c:formatCode>_-[$$-80A]* #,##0.00_-;\-[$$-80A]* #,##0.00_-;_-[$$-80A]* "-"??_-;_-@_-</c:formatCode>
                <c:ptCount val="12"/>
                <c:pt idx="0">
                  <c:v>93500</c:v>
                </c:pt>
                <c:pt idx="1">
                  <c:v>2600</c:v>
                </c:pt>
                <c:pt idx="2">
                  <c:v>48000</c:v>
                </c:pt>
                <c:pt idx="3">
                  <c:v>3000</c:v>
                </c:pt>
                <c:pt idx="4">
                  <c:v>4000</c:v>
                </c:pt>
                <c:pt idx="5">
                  <c:v>5400</c:v>
                </c:pt>
                <c:pt idx="6">
                  <c:v>50000</c:v>
                </c:pt>
                <c:pt idx="7">
                  <c:v>45000</c:v>
                </c:pt>
                <c:pt idx="8">
                  <c:v>56400</c:v>
                </c:pt>
                <c:pt idx="9">
                  <c:v>5000</c:v>
                </c:pt>
                <c:pt idx="10">
                  <c:v>69000</c:v>
                </c:pt>
                <c:pt idx="11">
                  <c:v>0</c:v>
                </c:pt>
              </c:numCache>
            </c:numRef>
          </c:val>
          <c:smooth val="0"/>
          <c:extLst>
            <c:ext xmlns:c16="http://schemas.microsoft.com/office/drawing/2014/chart" uri="{C3380CC4-5D6E-409C-BE32-E72D297353CC}">
              <c16:uniqueId val="{00000002-2FE2-4519-893F-435B074F6689}"/>
            </c:ext>
          </c:extLst>
        </c:ser>
        <c:dLbls>
          <c:showLegendKey val="0"/>
          <c:showVal val="0"/>
          <c:showCatName val="0"/>
          <c:showSerName val="0"/>
          <c:showPercent val="0"/>
          <c:showBubbleSize val="0"/>
        </c:dLbls>
        <c:marker val="1"/>
        <c:smooth val="0"/>
        <c:axId val="490542390"/>
        <c:axId val="1877714539"/>
      </c:lineChart>
      <c:catAx>
        <c:axId val="490542390"/>
        <c:scaling>
          <c:orientation val="minMax"/>
        </c:scaling>
        <c:delete val="0"/>
        <c:axPos val="b"/>
        <c:title>
          <c:tx>
            <c:rich>
              <a:bodyPr/>
              <a:lstStyle/>
              <a:p>
                <a:pPr lvl="0">
                  <a:defRPr sz="1200" b="0" i="1">
                    <a:solidFill>
                      <a:srgbClr val="434343"/>
                    </a:solidFill>
                    <a:latin typeface="Roboto"/>
                  </a:defRPr>
                </a:pPr>
                <a:endParaRPr lang="es-MX"/>
              </a:p>
            </c:rich>
          </c:tx>
          <c:overlay val="0"/>
        </c:title>
        <c:numFmt formatCode="General" sourceLinked="1"/>
        <c:majorTickMark val="none"/>
        <c:minorTickMark val="none"/>
        <c:tickLblPos val="nextTo"/>
        <c:txPr>
          <a:bodyPr/>
          <a:lstStyle/>
          <a:p>
            <a:pPr lvl="0">
              <a:defRPr sz="1100" b="0">
                <a:solidFill>
                  <a:srgbClr val="434343"/>
                </a:solidFill>
                <a:latin typeface="Roboto"/>
              </a:defRPr>
            </a:pPr>
            <a:endParaRPr lang="es-MX"/>
          </a:p>
        </c:txPr>
        <c:crossAx val="1877714539"/>
        <c:crosses val="autoZero"/>
        <c:auto val="1"/>
        <c:lblAlgn val="ctr"/>
        <c:lblOffset val="100"/>
        <c:noMultiLvlLbl val="1"/>
      </c:catAx>
      <c:valAx>
        <c:axId val="1877714539"/>
        <c:scaling>
          <c:orientation val="minMax"/>
          <c:min val="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s-MX"/>
              </a:p>
            </c:rich>
          </c:tx>
          <c:overlay val="0"/>
        </c:title>
        <c:numFmt formatCode="_-[$$-80A]* #,##0.00_-;\-[$$-80A]* #,##0.00_-;_-[$$-80A]* &quot;-&quot;??_-;_-@_-" sourceLinked="1"/>
        <c:majorTickMark val="none"/>
        <c:minorTickMark val="none"/>
        <c:tickLblPos val="nextTo"/>
        <c:spPr>
          <a:ln/>
        </c:spPr>
        <c:txPr>
          <a:bodyPr/>
          <a:lstStyle/>
          <a:p>
            <a:pPr lvl="0">
              <a:defRPr sz="1100" b="0">
                <a:solidFill>
                  <a:srgbClr val="222222"/>
                </a:solidFill>
                <a:latin typeface="Roboto"/>
              </a:defRPr>
            </a:pPr>
            <a:endParaRPr lang="es-MX"/>
          </a:p>
        </c:txPr>
        <c:crossAx val="490542390"/>
        <c:crosses val="autoZero"/>
        <c:crossBetween val="between"/>
      </c:valAx>
    </c:plotArea>
    <c:legend>
      <c:legendPos val="t"/>
      <c:overlay val="0"/>
      <c:txPr>
        <a:bodyPr/>
        <a:lstStyle/>
        <a:p>
          <a:pPr lvl="0">
            <a:defRPr sz="1100" b="0">
              <a:solidFill>
                <a:srgbClr val="434343"/>
              </a:solidFill>
              <a:latin typeface="Roboto"/>
            </a:defRPr>
          </a:pPr>
          <a:endParaRPr lang="es-MX"/>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Promedio de gasto mensual ejecutado por categoría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manualLayout>
          <c:xMode val="edge"/>
          <c:yMode val="edge"/>
          <c:x val="4.7960000000000003E-2"/>
          <c:y val="0.16573000000000002"/>
          <c:w val="0.93159999999999998"/>
          <c:h val="0.71629000000000009"/>
        </c:manualLayout>
      </c:layout>
      <c:barChart>
        <c:barDir val="col"/>
        <c:grouping val="clustered"/>
        <c:varyColors val="1"/>
        <c:ser>
          <c:idx val="0"/>
          <c:order val="0"/>
          <c:tx>
            <c:strRef>
              <c:f>Resumen!$AD$35</c:f>
              <c:strCache>
                <c:ptCount val="1"/>
                <c:pt idx="0">
                  <c:v>Promedio</c:v>
                </c:pt>
              </c:strCache>
            </c:strRef>
          </c:tx>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5CC-4AD1-9235-91527A9DC9E0}"/>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5CC-4AD1-9235-91527A9DC9E0}"/>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5CC-4AD1-9235-91527A9DC9E0}"/>
              </c:ext>
            </c:extLst>
          </c:dPt>
          <c:dPt>
            <c:idx val="3"/>
            <c:invertIfNegative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D5CC-4AD1-9235-91527A9DC9E0}"/>
              </c:ext>
            </c:extLst>
          </c:dPt>
          <c:dPt>
            <c:idx val="4"/>
            <c:invertIfNegative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D5CC-4AD1-9235-91527A9DC9E0}"/>
              </c:ext>
            </c:extLst>
          </c:dPt>
          <c:dPt>
            <c:idx val="5"/>
            <c:invertIfNegative val="1"/>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D5CC-4AD1-9235-91527A9DC9E0}"/>
              </c:ext>
            </c:extLst>
          </c:dPt>
          <c:dPt>
            <c:idx val="6"/>
            <c:invertIfNegative val="1"/>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D5CC-4AD1-9235-91527A9DC9E0}"/>
              </c:ext>
            </c:extLst>
          </c:dPt>
          <c:dPt>
            <c:idx val="7"/>
            <c:invertIfNegative val="1"/>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D5CC-4AD1-9235-91527A9DC9E0}"/>
              </c:ext>
            </c:extLst>
          </c:dPt>
          <c:dPt>
            <c:idx val="8"/>
            <c:invertIfNegative val="1"/>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D5CC-4AD1-9235-91527A9DC9E0}"/>
              </c:ext>
            </c:extLst>
          </c:dPt>
          <c:cat>
            <c:strRef>
              <c:f>Resumen!$C$37:$C$45</c:f>
              <c:strCache>
                <c:ptCount val="9"/>
                <c:pt idx="0">
                  <c:v>1. Sueldos y salarios</c:v>
                </c:pt>
                <c:pt idx="1">
                  <c:v>2. Oficina o administración general</c:v>
                </c:pt>
                <c:pt idx="2">
                  <c:v>3. Viáticos</c:v>
                </c:pt>
                <c:pt idx="3">
                  <c:v>4. Otros gastos</c:v>
                </c:pt>
                <c:pt idx="4">
                  <c:v>5. Otros gastos</c:v>
                </c:pt>
                <c:pt idx="5">
                  <c:v>6. Otros gastos</c:v>
                </c:pt>
                <c:pt idx="6">
                  <c:v>7. Otros gastos</c:v>
                </c:pt>
                <c:pt idx="7">
                  <c:v>8. Otros gastos</c:v>
                </c:pt>
                <c:pt idx="8">
                  <c:v>9. Otros gastos</c:v>
                </c:pt>
              </c:strCache>
            </c:strRef>
          </c:cat>
          <c:val>
            <c:numRef>
              <c:f>Resumen!$AE$37:$AE$45</c:f>
              <c:numCache>
                <c:formatCode>_-[$$-80A]* #,##0.00_-;\-[$$-80A]* #,##0.00_-;_-[$$-80A]* "-"??_-;_-@_-</c:formatCode>
                <c:ptCount val="9"/>
                <c:pt idx="0">
                  <c:v>11750</c:v>
                </c:pt>
                <c:pt idx="1">
                  <c:v>833.33333333333337</c:v>
                </c:pt>
                <c:pt idx="2">
                  <c:v>6000</c:v>
                </c:pt>
                <c:pt idx="3">
                  <c:v>5833.333333333333</c:v>
                </c:pt>
                <c:pt idx="4">
                  <c:v>875</c:v>
                </c:pt>
                <c:pt idx="5">
                  <c:v>6125</c:v>
                </c:pt>
                <c:pt idx="6">
                  <c:v>66.666666666666671</c:v>
                </c:pt>
                <c:pt idx="7">
                  <c:v>333.33333333333331</c:v>
                </c:pt>
                <c:pt idx="8">
                  <c:v>8.3333333333333339</c:v>
                </c:pt>
              </c:numCache>
            </c:numRef>
          </c:val>
          <c:extLst>
            <c:ext xmlns:c16="http://schemas.microsoft.com/office/drawing/2014/chart" uri="{C3380CC4-5D6E-409C-BE32-E72D297353CC}">
              <c16:uniqueId val="{00000000-4FEF-490E-9D38-E0F235FA2547}"/>
            </c:ext>
          </c:extLst>
        </c:ser>
        <c:dLbls>
          <c:showLegendKey val="0"/>
          <c:showVal val="0"/>
          <c:showCatName val="0"/>
          <c:showSerName val="0"/>
          <c:showPercent val="0"/>
          <c:showBubbleSize val="0"/>
        </c:dLbls>
        <c:gapWidth val="100"/>
        <c:overlap val="-24"/>
        <c:axId val="997028218"/>
        <c:axId val="1003548098"/>
      </c:barChart>
      <c:catAx>
        <c:axId val="99702821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MX"/>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MX"/>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003548098"/>
        <c:crosses val="autoZero"/>
        <c:auto val="1"/>
        <c:lblAlgn val="ctr"/>
        <c:lblOffset val="100"/>
        <c:noMultiLvlLbl val="1"/>
      </c:catAx>
      <c:valAx>
        <c:axId val="1003548098"/>
        <c:scaling>
          <c:orientation val="minMax"/>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MX"/>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MX"/>
            </a:p>
          </c:txPr>
        </c:title>
        <c:numFmt formatCode="_-[$$-80A]* #,##0.00_-;\-[$$-80A]* #,##0.00_-;_-[$$-80A]*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997028218"/>
        <c:crosses val="autoZero"/>
        <c:crossBetween val="between"/>
      </c:valAx>
      <c:spPr>
        <a:noFill/>
        <a:ln>
          <a:noFill/>
        </a:ln>
        <a:effectLst/>
      </c:spPr>
    </c:plotArea>
    <c:plotVisOnly val="1"/>
    <c:dispBlanksAs val="zero"/>
    <c:showDLblsOverMax val="1"/>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svg"/><Relationship Id="rId1" Type="http://schemas.openxmlformats.org/officeDocument/2006/relationships/image" Target="../media/image9.png"/><Relationship Id="rId6" Type="http://schemas.openxmlformats.org/officeDocument/2006/relationships/image" Target="../media/image14.svg"/><Relationship Id="rId5" Type="http://schemas.openxmlformats.org/officeDocument/2006/relationships/image" Target="../media/image13.png"/><Relationship Id="rId4" Type="http://schemas.openxmlformats.org/officeDocument/2006/relationships/image" Target="../media/image12.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3663</xdr:colOff>
      <xdr:row>0</xdr:row>
      <xdr:rowOff>238125</xdr:rowOff>
    </xdr:from>
    <xdr:to>
      <xdr:col>2</xdr:col>
      <xdr:colOff>1614329</xdr:colOff>
      <xdr:row>1</xdr:row>
      <xdr:rowOff>5588</xdr:rowOff>
    </xdr:to>
    <xdr:pic>
      <xdr:nvPicPr>
        <xdr:cNvPr id="3" name="Imagen 2">
          <a:extLst>
            <a:ext uri="{FF2B5EF4-FFF2-40B4-BE49-F238E27FC236}">
              <a16:creationId xmlns:a16="http://schemas.microsoft.com/office/drawing/2014/main" id="{78B0787A-9FFE-8F1D-0B68-735165C52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38125"/>
          <a:ext cx="3642360" cy="1085088"/>
        </a:xfrm>
        <a:prstGeom prst="rect">
          <a:avLst/>
        </a:prstGeom>
      </xdr:spPr>
    </xdr:pic>
    <xdr:clientData/>
  </xdr:twoCellAnchor>
  <xdr:twoCellAnchor editAs="absolute">
    <xdr:from>
      <xdr:col>3</xdr:col>
      <xdr:colOff>504031</xdr:colOff>
      <xdr:row>0</xdr:row>
      <xdr:rowOff>508000</xdr:rowOff>
    </xdr:from>
    <xdr:to>
      <xdr:col>3</xdr:col>
      <xdr:colOff>1952033</xdr:colOff>
      <xdr:row>0</xdr:row>
      <xdr:rowOff>917632</xdr:rowOff>
    </xdr:to>
    <xdr:pic>
      <xdr:nvPicPr>
        <xdr:cNvPr id="5" name="Imagen 4">
          <a:extLst>
            <a:ext uri="{FF2B5EF4-FFF2-40B4-BE49-F238E27FC236}">
              <a16:creationId xmlns:a16="http://schemas.microsoft.com/office/drawing/2014/main" id="{F440EEBC-1BF0-3F5F-98F2-42D85E6123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30750" y="508000"/>
          <a:ext cx="1448002" cy="409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28166</xdr:colOff>
      <xdr:row>0</xdr:row>
      <xdr:rowOff>488028</xdr:rowOff>
    </xdr:from>
    <xdr:to>
      <xdr:col>6</xdr:col>
      <xdr:colOff>288515</xdr:colOff>
      <xdr:row>0</xdr:row>
      <xdr:rowOff>902592</xdr:rowOff>
    </xdr:to>
    <xdr:pic>
      <xdr:nvPicPr>
        <xdr:cNvPr id="8" name="Imagen 7">
          <a:extLst>
            <a:ext uri="{FF2B5EF4-FFF2-40B4-BE49-F238E27FC236}">
              <a16:creationId xmlns:a16="http://schemas.microsoft.com/office/drawing/2014/main" id="{40096680-274C-35D5-39D1-BEEDE6115187}"/>
            </a:ext>
          </a:extLst>
        </xdr:cNvPr>
        <xdr:cNvPicPr>
          <a:picLocks noChangeAspect="1"/>
        </xdr:cNvPicPr>
      </xdr:nvPicPr>
      <xdr:blipFill>
        <a:blip xmlns:r="http://schemas.openxmlformats.org/officeDocument/2006/relationships" r:embed="rId1"/>
        <a:stretch>
          <a:fillRect/>
        </a:stretch>
      </xdr:blipFill>
      <xdr:spPr>
        <a:xfrm>
          <a:off x="4647791" y="488028"/>
          <a:ext cx="1450974" cy="414564"/>
        </a:xfrm>
        <a:prstGeom prst="rect">
          <a:avLst/>
        </a:prstGeom>
      </xdr:spPr>
    </xdr:pic>
    <xdr:clientData/>
  </xdr:twoCellAnchor>
  <xdr:twoCellAnchor editAs="absolute">
    <xdr:from>
      <xdr:col>0</xdr:col>
      <xdr:colOff>262962</xdr:colOff>
      <xdr:row>0</xdr:row>
      <xdr:rowOff>215080</xdr:rowOff>
    </xdr:from>
    <xdr:to>
      <xdr:col>4</xdr:col>
      <xdr:colOff>240758</xdr:colOff>
      <xdr:row>0</xdr:row>
      <xdr:rowOff>1300168</xdr:rowOff>
    </xdr:to>
    <xdr:pic>
      <xdr:nvPicPr>
        <xdr:cNvPr id="10" name="Imagen 9">
          <a:extLst>
            <a:ext uri="{FF2B5EF4-FFF2-40B4-BE49-F238E27FC236}">
              <a16:creationId xmlns:a16="http://schemas.microsoft.com/office/drawing/2014/main" id="{309CD3F1-1360-DFB0-43A1-BA0689EAFA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962" y="215080"/>
          <a:ext cx="3644921" cy="1085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158750</xdr:colOff>
      <xdr:row>0</xdr:row>
      <xdr:rowOff>56284</xdr:rowOff>
    </xdr:from>
    <xdr:to>
      <xdr:col>3</xdr:col>
      <xdr:colOff>1769110</xdr:colOff>
      <xdr:row>0</xdr:row>
      <xdr:rowOff>1139929</xdr:rowOff>
    </xdr:to>
    <xdr:pic>
      <xdr:nvPicPr>
        <xdr:cNvPr id="4" name="Imagen 3">
          <a:extLst>
            <a:ext uri="{FF2B5EF4-FFF2-40B4-BE49-F238E27FC236}">
              <a16:creationId xmlns:a16="http://schemas.microsoft.com/office/drawing/2014/main" id="{6F0CA109-1985-7C75-35BE-ECC084EFB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56284"/>
          <a:ext cx="3645246" cy="1083645"/>
        </a:xfrm>
        <a:prstGeom prst="rect">
          <a:avLst/>
        </a:prstGeom>
      </xdr:spPr>
    </xdr:pic>
    <xdr:clientData/>
  </xdr:twoCellAnchor>
  <xdr:twoCellAnchor editAs="absolute">
    <xdr:from>
      <xdr:col>4</xdr:col>
      <xdr:colOff>323273</xdr:colOff>
      <xdr:row>0</xdr:row>
      <xdr:rowOff>476250</xdr:rowOff>
    </xdr:from>
    <xdr:to>
      <xdr:col>5</xdr:col>
      <xdr:colOff>576320</xdr:colOff>
      <xdr:row>0</xdr:row>
      <xdr:rowOff>885882</xdr:rowOff>
    </xdr:to>
    <xdr:pic>
      <xdr:nvPicPr>
        <xdr:cNvPr id="6" name="Imagen 5">
          <a:extLst>
            <a:ext uri="{FF2B5EF4-FFF2-40B4-BE49-F238E27FC236}">
              <a16:creationId xmlns:a16="http://schemas.microsoft.com/office/drawing/2014/main" id="{93C8E961-FD85-CCDA-8D6C-A8E2660280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3750" y="476250"/>
          <a:ext cx="1448002" cy="409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340178</xdr:colOff>
      <xdr:row>0</xdr:row>
      <xdr:rowOff>231321</xdr:rowOff>
    </xdr:from>
    <xdr:to>
      <xdr:col>4</xdr:col>
      <xdr:colOff>387984</xdr:colOff>
      <xdr:row>1</xdr:row>
      <xdr:rowOff>1959</xdr:rowOff>
    </xdr:to>
    <xdr:pic>
      <xdr:nvPicPr>
        <xdr:cNvPr id="3" name="Imagen 2">
          <a:extLst>
            <a:ext uri="{FF2B5EF4-FFF2-40B4-BE49-F238E27FC236}">
              <a16:creationId xmlns:a16="http://schemas.microsoft.com/office/drawing/2014/main" id="{8D536701-11C1-0868-E3AB-26D5E29B6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231321"/>
          <a:ext cx="3642360" cy="1085088"/>
        </a:xfrm>
        <a:prstGeom prst="rect">
          <a:avLst/>
        </a:prstGeom>
      </xdr:spPr>
    </xdr:pic>
    <xdr:clientData/>
  </xdr:twoCellAnchor>
  <xdr:twoCellAnchor editAs="absolute">
    <xdr:from>
      <xdr:col>5</xdr:col>
      <xdr:colOff>72571</xdr:colOff>
      <xdr:row>0</xdr:row>
      <xdr:rowOff>489857</xdr:rowOff>
    </xdr:from>
    <xdr:to>
      <xdr:col>6</xdr:col>
      <xdr:colOff>319970</xdr:colOff>
      <xdr:row>0</xdr:row>
      <xdr:rowOff>899489</xdr:rowOff>
    </xdr:to>
    <xdr:pic>
      <xdr:nvPicPr>
        <xdr:cNvPr id="5" name="Imagen 4">
          <a:extLst>
            <a:ext uri="{FF2B5EF4-FFF2-40B4-BE49-F238E27FC236}">
              <a16:creationId xmlns:a16="http://schemas.microsoft.com/office/drawing/2014/main" id="{147B67CA-5276-CA79-968A-FEDAA1C4C0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0" y="489857"/>
          <a:ext cx="1448002" cy="409632"/>
        </a:xfrm>
        <a:prstGeom prst="rect">
          <a:avLst/>
        </a:prstGeom>
      </xdr:spPr>
    </xdr:pic>
    <xdr:clientData/>
  </xdr:twoCellAnchor>
  <xdr:oneCellAnchor>
    <xdr:from>
      <xdr:col>1</xdr:col>
      <xdr:colOff>314325</xdr:colOff>
      <xdr:row>3</xdr:row>
      <xdr:rowOff>180975</xdr:rowOff>
    </xdr:from>
    <xdr:ext cx="12544425" cy="2962275"/>
    <xdr:graphicFrame macro="">
      <xdr:nvGraphicFramePr>
        <xdr:cNvPr id="2" name="Chart 1" title="Chart">
          <a:extLst>
            <a:ext uri="{FF2B5EF4-FFF2-40B4-BE49-F238E27FC236}">
              <a16:creationId xmlns:a16="http://schemas.microsoft.com/office/drawing/2014/main" id="{88317493-3B3C-4E88-A8F2-8D791ABD6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1038225</xdr:colOff>
      <xdr:row>46</xdr:row>
      <xdr:rowOff>152400</xdr:rowOff>
    </xdr:from>
    <xdr:ext cx="12544425" cy="3390900"/>
    <xdr:graphicFrame macro="">
      <xdr:nvGraphicFramePr>
        <xdr:cNvPr id="4" name="Chart 2" title="Chart">
          <a:extLst>
            <a:ext uri="{FF2B5EF4-FFF2-40B4-BE49-F238E27FC236}">
              <a16:creationId xmlns:a16="http://schemas.microsoft.com/office/drawing/2014/main" id="{C105D5FE-D4B2-471B-805A-F426A04CA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twoCellAnchor>
    <xdr:from>
      <xdr:col>12</xdr:col>
      <xdr:colOff>762000</xdr:colOff>
      <xdr:row>9</xdr:row>
      <xdr:rowOff>38100</xdr:rowOff>
    </xdr:from>
    <xdr:to>
      <xdr:col>14</xdr:col>
      <xdr:colOff>0</xdr:colOff>
      <xdr:row>13</xdr:row>
      <xdr:rowOff>159327</xdr:rowOff>
    </xdr:to>
    <xdr:sp macro="" textlink="">
      <xdr:nvSpPr>
        <xdr:cNvPr id="8" name="CuadroTexto 7">
          <a:extLst>
            <a:ext uri="{FF2B5EF4-FFF2-40B4-BE49-F238E27FC236}">
              <a16:creationId xmlns:a16="http://schemas.microsoft.com/office/drawing/2014/main" id="{C92EBBD9-C058-4E76-A16B-09EBAAAA7B29}"/>
            </a:ext>
          </a:extLst>
        </xdr:cNvPr>
        <xdr:cNvSpPr txBox="1"/>
      </xdr:nvSpPr>
      <xdr:spPr>
        <a:xfrm>
          <a:off x="13868400" y="2886075"/>
          <a:ext cx="1619250"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rgbClr val="FF0000"/>
              </a:solidFill>
            </a:rPr>
            <a:t>No puedes hacer cambios en esta hoja. Todos los cálculos se harán automáticos.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19052</xdr:colOff>
      <xdr:row>32</xdr:row>
      <xdr:rowOff>152400</xdr:rowOff>
    </xdr:from>
    <xdr:to>
      <xdr:col>3</xdr:col>
      <xdr:colOff>274029</xdr:colOff>
      <xdr:row>34</xdr:row>
      <xdr:rowOff>28575</xdr:rowOff>
    </xdr:to>
    <xdr:pic>
      <xdr:nvPicPr>
        <xdr:cNvPr id="3" name="Gráfico 2" descr="bolas de harvey 100% con relleno sólido">
          <a:extLst>
            <a:ext uri="{FF2B5EF4-FFF2-40B4-BE49-F238E27FC236}">
              <a16:creationId xmlns:a16="http://schemas.microsoft.com/office/drawing/2014/main" id="{4A8A7FDA-E32D-147B-6A35-9258D1115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609977" y="12172950"/>
          <a:ext cx="254977" cy="257175"/>
        </a:xfrm>
        <a:prstGeom prst="rect">
          <a:avLst/>
        </a:prstGeom>
      </xdr:spPr>
    </xdr:pic>
    <xdr:clientData/>
  </xdr:twoCellAnchor>
  <xdr:twoCellAnchor editAs="oneCell">
    <xdr:from>
      <xdr:col>3</xdr:col>
      <xdr:colOff>19052</xdr:colOff>
      <xdr:row>33</xdr:row>
      <xdr:rowOff>161925</xdr:rowOff>
    </xdr:from>
    <xdr:to>
      <xdr:col>3</xdr:col>
      <xdr:colOff>274029</xdr:colOff>
      <xdr:row>35</xdr:row>
      <xdr:rowOff>38100</xdr:rowOff>
    </xdr:to>
    <xdr:pic>
      <xdr:nvPicPr>
        <xdr:cNvPr id="4" name="Gráfico 3" descr="bolas de harvey 100% con relleno sólido">
          <a:extLst>
            <a:ext uri="{FF2B5EF4-FFF2-40B4-BE49-F238E27FC236}">
              <a16:creationId xmlns:a16="http://schemas.microsoft.com/office/drawing/2014/main" id="{85BDF90B-9E85-4165-BEFC-7230BA0AEC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09977" y="12372975"/>
          <a:ext cx="254977" cy="257175"/>
        </a:xfrm>
        <a:prstGeom prst="rect">
          <a:avLst/>
        </a:prstGeom>
      </xdr:spPr>
    </xdr:pic>
    <xdr:clientData/>
  </xdr:twoCellAnchor>
  <xdr:twoCellAnchor editAs="oneCell">
    <xdr:from>
      <xdr:col>3</xdr:col>
      <xdr:colOff>19052</xdr:colOff>
      <xdr:row>34</xdr:row>
      <xdr:rowOff>171450</xdr:rowOff>
    </xdr:from>
    <xdr:to>
      <xdr:col>3</xdr:col>
      <xdr:colOff>274029</xdr:colOff>
      <xdr:row>36</xdr:row>
      <xdr:rowOff>47625</xdr:rowOff>
    </xdr:to>
    <xdr:pic>
      <xdr:nvPicPr>
        <xdr:cNvPr id="5" name="Gráfico 4" descr="bolas de harvey 100% con relleno sólido">
          <a:extLst>
            <a:ext uri="{FF2B5EF4-FFF2-40B4-BE49-F238E27FC236}">
              <a16:creationId xmlns:a16="http://schemas.microsoft.com/office/drawing/2014/main" id="{AF149F93-6DA0-4988-8EB9-7FEF33CADC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09977" y="12573000"/>
          <a:ext cx="254977" cy="257175"/>
        </a:xfrm>
        <a:prstGeom prst="rect">
          <a:avLst/>
        </a:prstGeom>
      </xdr:spPr>
    </xdr:pic>
    <xdr:clientData/>
  </xdr:twoCellAnchor>
</xdr:wsDr>
</file>

<file path=xl/theme/theme1.xml><?xml version="1.0" encoding="utf-8"?>
<a:theme xmlns:a="http://schemas.openxmlformats.org/drawingml/2006/main" name="Tema de Office">
  <a:themeElements>
    <a:clrScheme name="TEGARD">
      <a:dk1>
        <a:srgbClr val="000000"/>
      </a:dk1>
      <a:lt1>
        <a:srgbClr val="FFFFFF"/>
      </a:lt1>
      <a:dk2>
        <a:srgbClr val="05686C"/>
      </a:dk2>
      <a:lt2>
        <a:srgbClr val="E5DFC9"/>
      </a:lt2>
      <a:accent1>
        <a:srgbClr val="05686C"/>
      </a:accent1>
      <a:accent2>
        <a:srgbClr val="089CA2"/>
      </a:accent2>
      <a:accent3>
        <a:srgbClr val="0BD0D9"/>
      </a:accent3>
      <a:accent4>
        <a:srgbClr val="10CF9B"/>
      </a:accent4>
      <a:accent5>
        <a:srgbClr val="5DF0F6"/>
      </a:accent5>
      <a:accent6>
        <a:srgbClr val="94F6DB"/>
      </a:accent6>
      <a:hlink>
        <a:srgbClr val="5FF2CA"/>
      </a:hlink>
      <a:folHlink>
        <a:srgbClr val="85DFD0"/>
      </a:folHlink>
    </a:clrScheme>
    <a:fontScheme name="TEGARD2">
      <a:majorFont>
        <a:latin typeface="Fira Sans"/>
        <a:ea typeface=""/>
        <a:cs typeface=""/>
      </a:majorFont>
      <a:minorFont>
        <a:latin typeface="Fira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4B09-5681-49C9-91BD-38E809C749B7}">
  <sheetPr codeName="Hoja1">
    <pageSetUpPr fitToPage="1"/>
  </sheetPr>
  <dimension ref="A1:F18"/>
  <sheetViews>
    <sheetView zoomScale="160" zoomScaleNormal="160" workbookViewId="0">
      <selection activeCell="C18" sqref="C18"/>
    </sheetView>
  </sheetViews>
  <sheetFormatPr baseColWidth="10" defaultColWidth="30.1640625" defaultRowHeight="16" x14ac:dyDescent="0.2"/>
  <cols>
    <col min="1" max="1" width="3.1640625" style="92" customWidth="1"/>
    <col min="2" max="2" width="26.6640625" style="92" customWidth="1"/>
    <col min="3" max="3" width="25.6640625" style="92" customWidth="1"/>
    <col min="4" max="5" width="30.6640625" style="92" customWidth="1"/>
    <col min="6" max="9" width="30.6640625" style="85" customWidth="1"/>
    <col min="10" max="16384" width="30.1640625" style="85"/>
  </cols>
  <sheetData>
    <row r="1" spans="1:6" ht="103.5" customHeight="1" x14ac:dyDescent="0.2">
      <c r="A1" s="220"/>
      <c r="B1" s="220"/>
      <c r="C1" s="220"/>
      <c r="D1" s="220"/>
      <c r="E1" s="220"/>
      <c r="F1" s="220"/>
    </row>
    <row r="2" spans="1:6" ht="22" x14ac:dyDescent="0.25">
      <c r="A2" s="93"/>
      <c r="B2" s="224" t="s">
        <v>61</v>
      </c>
      <c r="C2" s="225"/>
      <c r="D2" s="225"/>
      <c r="E2" s="225"/>
      <c r="F2" s="94"/>
    </row>
    <row r="3" spans="1:6" ht="14" x14ac:dyDescent="0.2">
      <c r="A3" s="95"/>
      <c r="B3" s="96"/>
      <c r="C3" s="96"/>
      <c r="D3" s="97"/>
      <c r="E3" s="98"/>
      <c r="F3" s="98"/>
    </row>
    <row r="4" spans="1:6" ht="14" x14ac:dyDescent="0.2">
      <c r="A4" s="99"/>
      <c r="B4" s="226" t="s">
        <v>36</v>
      </c>
      <c r="C4" s="227"/>
      <c r="D4" s="227"/>
      <c r="E4" s="227"/>
      <c r="F4" s="227"/>
    </row>
    <row r="5" spans="1:6" ht="20" customHeight="1" x14ac:dyDescent="0.2">
      <c r="A5" s="101"/>
      <c r="B5" s="100" t="s">
        <v>37</v>
      </c>
      <c r="C5" s="221" t="s">
        <v>145</v>
      </c>
      <c r="D5" s="222"/>
      <c r="E5" s="222"/>
      <c r="F5" s="222"/>
    </row>
    <row r="6" spans="1:6" ht="20" customHeight="1" x14ac:dyDescent="0.2">
      <c r="A6" s="101"/>
      <c r="B6" s="100" t="s">
        <v>46</v>
      </c>
      <c r="C6" s="222">
        <v>2023</v>
      </c>
      <c r="D6" s="222"/>
      <c r="E6" s="222"/>
      <c r="F6" s="222"/>
    </row>
    <row r="7" spans="1:6" ht="20" customHeight="1" x14ac:dyDescent="0.2">
      <c r="A7" s="101"/>
      <c r="B7" s="100" t="s">
        <v>38</v>
      </c>
      <c r="C7" s="221" t="s">
        <v>91</v>
      </c>
      <c r="D7" s="222"/>
      <c r="E7" s="222"/>
      <c r="F7" s="222"/>
    </row>
    <row r="8" spans="1:6" ht="20" customHeight="1" x14ac:dyDescent="0.2">
      <c r="A8" s="101"/>
      <c r="B8" s="100" t="s">
        <v>39</v>
      </c>
      <c r="C8" s="223">
        <v>45224</v>
      </c>
      <c r="D8" s="222"/>
      <c r="E8" s="222"/>
      <c r="F8" s="222"/>
    </row>
    <row r="9" spans="1:6" ht="14" x14ac:dyDescent="0.2">
      <c r="A9" s="102"/>
      <c r="B9" s="103"/>
      <c r="C9" s="104"/>
      <c r="D9" s="104"/>
      <c r="E9" s="104"/>
      <c r="F9" s="104"/>
    </row>
    <row r="10" spans="1:6" x14ac:dyDescent="0.2">
      <c r="A10" s="105"/>
      <c r="B10" s="228" t="s">
        <v>0</v>
      </c>
      <c r="C10" s="229"/>
      <c r="D10" s="106"/>
      <c r="E10" s="106"/>
      <c r="F10" s="106"/>
    </row>
    <row r="11" spans="1:6" ht="14" x14ac:dyDescent="0.2">
      <c r="A11" s="107" t="s">
        <v>1</v>
      </c>
      <c r="B11" s="230" t="s">
        <v>63</v>
      </c>
      <c r="C11" s="231"/>
      <c r="D11" s="231"/>
      <c r="E11" s="231"/>
      <c r="F11" s="231"/>
    </row>
    <row r="12" spans="1:6" ht="14" x14ac:dyDescent="0.2">
      <c r="A12" s="107" t="s">
        <v>2</v>
      </c>
      <c r="B12" s="230" t="s">
        <v>62</v>
      </c>
      <c r="C12" s="231"/>
      <c r="D12" s="231"/>
      <c r="E12" s="231"/>
      <c r="F12" s="231"/>
    </row>
    <row r="13" spans="1:6" ht="14" x14ac:dyDescent="0.2">
      <c r="A13" s="107" t="s">
        <v>3</v>
      </c>
      <c r="B13" s="232" t="s">
        <v>76</v>
      </c>
      <c r="C13" s="233"/>
      <c r="D13" s="233"/>
      <c r="E13" s="233"/>
      <c r="F13" s="233"/>
    </row>
    <row r="14" spans="1:6" ht="14" x14ac:dyDescent="0.2">
      <c r="A14" s="108"/>
      <c r="B14" s="109"/>
      <c r="C14" s="109"/>
      <c r="D14" s="110"/>
      <c r="E14" s="110"/>
      <c r="F14" s="110"/>
    </row>
    <row r="15" spans="1:6" ht="14" x14ac:dyDescent="0.2">
      <c r="A15" s="111"/>
      <c r="B15" s="112"/>
      <c r="C15" s="112"/>
      <c r="D15" s="113"/>
      <c r="E15" s="113"/>
      <c r="F15" s="113"/>
    </row>
    <row r="16" spans="1:6" ht="20" customHeight="1" x14ac:dyDescent="0.2">
      <c r="A16" s="114"/>
      <c r="B16" s="218" t="s">
        <v>4</v>
      </c>
      <c r="C16" s="219"/>
      <c r="D16" s="115"/>
      <c r="E16" s="115"/>
      <c r="F16" s="115"/>
    </row>
    <row r="17" spans="1:6" ht="20" customHeight="1" x14ac:dyDescent="0.2">
      <c r="A17" s="117"/>
      <c r="B17" s="116" t="s">
        <v>5</v>
      </c>
      <c r="C17" s="86">
        <v>100000</v>
      </c>
      <c r="D17" s="87"/>
      <c r="E17" s="87"/>
      <c r="F17" s="87"/>
    </row>
    <row r="18" spans="1:6" ht="14" x14ac:dyDescent="0.2">
      <c r="A18" s="88"/>
      <c r="B18" s="89"/>
      <c r="C18" s="90"/>
      <c r="D18" s="91"/>
      <c r="E18" s="91"/>
      <c r="F18" s="91"/>
    </row>
  </sheetData>
  <sheetProtection algorithmName="SHA-512" hashValue="TCkrF14f90GX3Wqz/4DjDVE7X47MDiMji2ZaU4AA+4y+9jYBZd0rDCBr4+2bKlXssCtKlO3lQRF5375CWNfgfA==" saltValue="W+sl7ZT/yqJbOQ26tCkUzg==" spinCount="100000" sheet="1" formatCells="0" formatColumns="0" formatRows="0" insertColumns="0" insertRows="0" sort="0" autoFilter="0" pivotTables="0"/>
  <mergeCells count="12">
    <mergeCell ref="B16:C16"/>
    <mergeCell ref="A1:F1"/>
    <mergeCell ref="C5:F5"/>
    <mergeCell ref="C6:F6"/>
    <mergeCell ref="C7:F7"/>
    <mergeCell ref="C8:F8"/>
    <mergeCell ref="B2:E2"/>
    <mergeCell ref="B4:F4"/>
    <mergeCell ref="B10:C10"/>
    <mergeCell ref="B11:F11"/>
    <mergeCell ref="B12:F12"/>
    <mergeCell ref="B13:F13"/>
  </mergeCells>
  <pageMargins left="0.70866141732283472" right="0.70866141732283472" top="0.72916666666666663" bottom="0.74803149606299213" header="0.9055118110236221" footer="0.31496062992125984"/>
  <pageSetup scale="94" fitToWidth="0" orientation="landscape" horizontalDpi="360" verticalDpi="360"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BAB2-176E-402A-A5C8-A0DD9107FE06}">
  <dimension ref="A1:AE18"/>
  <sheetViews>
    <sheetView zoomScale="120" zoomScaleNormal="120" workbookViewId="0">
      <selection activeCell="F17" sqref="F17"/>
    </sheetView>
  </sheetViews>
  <sheetFormatPr baseColWidth="10" defaultColWidth="10.6640625" defaultRowHeight="12" x14ac:dyDescent="0.15"/>
  <cols>
    <col min="1" max="1" width="14.6640625" style="119" customWidth="1"/>
    <col min="2" max="2" width="2.1640625" style="119" customWidth="1"/>
    <col min="3" max="3" width="2" style="119" customWidth="1"/>
    <col min="4" max="4" width="29.33203125" style="119" customWidth="1"/>
    <col min="5" max="5" width="12.5" style="119" customWidth="1"/>
    <col min="6" max="28" width="15.6640625" style="119" customWidth="1"/>
    <col min="29" max="30" width="20.6640625" style="151" customWidth="1"/>
    <col min="31" max="16384" width="10.6640625" style="119"/>
  </cols>
  <sheetData>
    <row r="1" spans="1:31" s="118" customFormat="1" ht="103.5" customHeight="1" x14ac:dyDescent="0.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row>
    <row r="2" spans="1:31" ht="22" x14ac:dyDescent="0.15">
      <c r="A2" s="152"/>
      <c r="B2" s="152"/>
      <c r="C2" s="152"/>
      <c r="D2" s="153" t="s">
        <v>6</v>
      </c>
      <c r="E2" s="235" t="s">
        <v>64</v>
      </c>
      <c r="F2" s="236"/>
      <c r="G2" s="235" t="s">
        <v>65</v>
      </c>
      <c r="H2" s="236"/>
      <c r="I2" s="235" t="s">
        <v>66</v>
      </c>
      <c r="J2" s="236"/>
      <c r="K2" s="235" t="s">
        <v>67</v>
      </c>
      <c r="L2" s="236"/>
      <c r="M2" s="235" t="s">
        <v>68</v>
      </c>
      <c r="N2" s="236"/>
      <c r="O2" s="235" t="s">
        <v>69</v>
      </c>
      <c r="P2" s="236"/>
      <c r="Q2" s="235" t="s">
        <v>70</v>
      </c>
      <c r="R2" s="236"/>
      <c r="S2" s="235" t="s">
        <v>71</v>
      </c>
      <c r="T2" s="236"/>
      <c r="U2" s="235" t="s">
        <v>72</v>
      </c>
      <c r="V2" s="236"/>
      <c r="W2" s="235" t="s">
        <v>73</v>
      </c>
      <c r="X2" s="236"/>
      <c r="Y2" s="235" t="s">
        <v>74</v>
      </c>
      <c r="Z2" s="236"/>
      <c r="AA2" s="235" t="s">
        <v>75</v>
      </c>
      <c r="AB2" s="236"/>
      <c r="AC2" s="237" t="s">
        <v>7</v>
      </c>
      <c r="AD2" s="238"/>
    </row>
    <row r="3" spans="1:31" ht="22" x14ac:dyDescent="0.15">
      <c r="A3" s="205"/>
      <c r="B3" s="205"/>
      <c r="C3" s="205"/>
      <c r="D3" s="206"/>
      <c r="E3" s="207" t="s">
        <v>47</v>
      </c>
      <c r="F3" s="207" t="s">
        <v>48</v>
      </c>
      <c r="G3" s="207" t="s">
        <v>47</v>
      </c>
      <c r="H3" s="207" t="s">
        <v>48</v>
      </c>
      <c r="I3" s="207" t="s">
        <v>47</v>
      </c>
      <c r="J3" s="207" t="s">
        <v>48</v>
      </c>
      <c r="K3" s="207" t="s">
        <v>47</v>
      </c>
      <c r="L3" s="207" t="s">
        <v>48</v>
      </c>
      <c r="M3" s="207" t="s">
        <v>47</v>
      </c>
      <c r="N3" s="207" t="s">
        <v>48</v>
      </c>
      <c r="O3" s="207" t="s">
        <v>47</v>
      </c>
      <c r="P3" s="207" t="s">
        <v>48</v>
      </c>
      <c r="Q3" s="207" t="s">
        <v>47</v>
      </c>
      <c r="R3" s="207" t="s">
        <v>48</v>
      </c>
      <c r="S3" s="207" t="s">
        <v>47</v>
      </c>
      <c r="T3" s="207" t="s">
        <v>48</v>
      </c>
      <c r="U3" s="207" t="s">
        <v>47</v>
      </c>
      <c r="V3" s="207" t="s">
        <v>48</v>
      </c>
      <c r="W3" s="207" t="s">
        <v>47</v>
      </c>
      <c r="X3" s="207" t="s">
        <v>48</v>
      </c>
      <c r="Y3" s="207" t="s">
        <v>47</v>
      </c>
      <c r="Z3" s="207" t="s">
        <v>48</v>
      </c>
      <c r="AA3" s="207" t="s">
        <v>47</v>
      </c>
      <c r="AB3" s="207" t="s">
        <v>48</v>
      </c>
      <c r="AC3" s="208" t="s">
        <v>47</v>
      </c>
      <c r="AD3" s="208" t="s">
        <v>48</v>
      </c>
    </row>
    <row r="4" spans="1:31" s="156" customFormat="1" ht="21" x14ac:dyDescent="0.15">
      <c r="A4" s="154" t="s">
        <v>40</v>
      </c>
      <c r="B4" s="155"/>
      <c r="C4" s="261"/>
      <c r="D4" s="257" t="s">
        <v>8</v>
      </c>
      <c r="E4" s="258">
        <f>SUM(E5:E10)</f>
        <v>200000</v>
      </c>
      <c r="F4" s="259">
        <f t="shared" ref="F4:AB4" si="0">SUM(F5:F10)</f>
        <v>155000</v>
      </c>
      <c r="G4" s="259">
        <f t="shared" si="0"/>
        <v>50000</v>
      </c>
      <c r="H4" s="259">
        <f t="shared" si="0"/>
        <v>50000</v>
      </c>
      <c r="I4" s="259">
        <f t="shared" si="0"/>
        <v>100000</v>
      </c>
      <c r="J4" s="259">
        <f t="shared" si="0"/>
        <v>200000</v>
      </c>
      <c r="K4" s="259">
        <f t="shared" si="0"/>
        <v>0</v>
      </c>
      <c r="L4" s="259">
        <f t="shared" si="0"/>
        <v>0</v>
      </c>
      <c r="M4" s="259">
        <f t="shared" si="0"/>
        <v>0</v>
      </c>
      <c r="N4" s="259">
        <f t="shared" si="0"/>
        <v>0</v>
      </c>
      <c r="O4" s="259">
        <f t="shared" si="0"/>
        <v>0</v>
      </c>
      <c r="P4" s="259">
        <f t="shared" si="0"/>
        <v>30000</v>
      </c>
      <c r="Q4" s="259">
        <f t="shared" si="0"/>
        <v>0</v>
      </c>
      <c r="R4" s="259">
        <f t="shared" si="0"/>
        <v>0</v>
      </c>
      <c r="S4" s="259">
        <f t="shared" si="0"/>
        <v>0</v>
      </c>
      <c r="T4" s="259">
        <f t="shared" si="0"/>
        <v>0</v>
      </c>
      <c r="U4" s="259">
        <f t="shared" si="0"/>
        <v>0</v>
      </c>
      <c r="V4" s="259">
        <f t="shared" si="0"/>
        <v>0</v>
      </c>
      <c r="W4" s="259">
        <f t="shared" si="0"/>
        <v>0</v>
      </c>
      <c r="X4" s="259">
        <f t="shared" si="0"/>
        <v>0</v>
      </c>
      <c r="Y4" s="259">
        <f t="shared" si="0"/>
        <v>0</v>
      </c>
      <c r="Z4" s="259">
        <f t="shared" si="0"/>
        <v>0</v>
      </c>
      <c r="AA4" s="259">
        <f t="shared" si="0"/>
        <v>0</v>
      </c>
      <c r="AB4" s="259">
        <f t="shared" si="0"/>
        <v>0</v>
      </c>
      <c r="AC4" s="260">
        <f>SUM(E4+G4+I4+K4+M4+O4+Q4+S4+U4+W4+Y4+AA4)</f>
        <v>350000</v>
      </c>
      <c r="AD4" s="260">
        <f>SUM(F4+H4+J4+L4+N4+P4+R4+T4+T4+V4+X4+Z4+AB4)</f>
        <v>435000</v>
      </c>
    </row>
    <row r="5" spans="1:31" ht="16" x14ac:dyDescent="0.15">
      <c r="A5" s="122"/>
      <c r="B5" s="123"/>
      <c r="C5" s="124"/>
      <c r="D5" s="125" t="s">
        <v>9</v>
      </c>
      <c r="E5" s="126">
        <v>200000</v>
      </c>
      <c r="F5" s="127">
        <v>100000</v>
      </c>
      <c r="G5" s="126"/>
      <c r="H5" s="127"/>
      <c r="I5" s="126"/>
      <c r="J5" s="127"/>
      <c r="K5" s="126"/>
      <c r="L5" s="127"/>
      <c r="M5" s="126"/>
      <c r="N5" s="127"/>
      <c r="O5" s="126"/>
      <c r="P5" s="127"/>
      <c r="Q5" s="126"/>
      <c r="R5" s="127"/>
      <c r="S5" s="126"/>
      <c r="T5" s="127"/>
      <c r="U5" s="126"/>
      <c r="V5" s="127"/>
      <c r="W5" s="126"/>
      <c r="X5" s="127"/>
      <c r="Y5" s="126"/>
      <c r="Z5" s="127"/>
      <c r="AA5" s="126"/>
      <c r="AB5" s="127"/>
      <c r="AC5" s="128">
        <f t="shared" ref="AC5:AC17" si="1">SUM(E5+G5+I5+K5+M5+O5+Q5+S5+U5+W5+Y5+AA5)</f>
        <v>200000</v>
      </c>
      <c r="AD5" s="129">
        <f t="shared" ref="AD5:AD17" si="2">SUM(F5+H5+J5+L5+N5+P5+R5+T5+T5+V5+X5+Z5+AB5)</f>
        <v>100000</v>
      </c>
    </row>
    <row r="6" spans="1:31" ht="26" x14ac:dyDescent="0.15">
      <c r="A6" s="122"/>
      <c r="B6" s="123"/>
      <c r="C6" s="130"/>
      <c r="D6" s="131" t="s">
        <v>10</v>
      </c>
      <c r="E6" s="126"/>
      <c r="F6" s="127">
        <v>50000</v>
      </c>
      <c r="G6" s="126">
        <v>50000</v>
      </c>
      <c r="H6" s="127">
        <v>50000</v>
      </c>
      <c r="I6" s="126">
        <v>100000</v>
      </c>
      <c r="J6" s="127">
        <v>200000</v>
      </c>
      <c r="K6" s="126"/>
      <c r="L6" s="127"/>
      <c r="M6" s="126"/>
      <c r="N6" s="127"/>
      <c r="O6" s="126"/>
      <c r="P6" s="127">
        <v>30000</v>
      </c>
      <c r="Q6" s="126"/>
      <c r="R6" s="127"/>
      <c r="S6" s="126"/>
      <c r="T6" s="127"/>
      <c r="U6" s="126"/>
      <c r="V6" s="127"/>
      <c r="W6" s="126"/>
      <c r="X6" s="127"/>
      <c r="Y6" s="126"/>
      <c r="Z6" s="127"/>
      <c r="AA6" s="126"/>
      <c r="AB6" s="127"/>
      <c r="AC6" s="128">
        <f t="shared" si="1"/>
        <v>150000</v>
      </c>
      <c r="AD6" s="129">
        <f t="shared" si="2"/>
        <v>330000</v>
      </c>
    </row>
    <row r="7" spans="1:31" ht="16" x14ac:dyDescent="0.15">
      <c r="A7" s="122"/>
      <c r="B7" s="123"/>
      <c r="C7" s="130"/>
      <c r="D7" s="132"/>
      <c r="E7" s="126"/>
      <c r="F7" s="127">
        <v>5000</v>
      </c>
      <c r="G7" s="126"/>
      <c r="H7" s="127"/>
      <c r="I7" s="126"/>
      <c r="J7" s="127"/>
      <c r="K7" s="126"/>
      <c r="L7" s="127"/>
      <c r="M7" s="126"/>
      <c r="N7" s="127"/>
      <c r="O7" s="126"/>
      <c r="P7" s="127"/>
      <c r="Q7" s="126"/>
      <c r="R7" s="127"/>
      <c r="S7" s="126"/>
      <c r="T7" s="127"/>
      <c r="U7" s="126"/>
      <c r="V7" s="127"/>
      <c r="W7" s="126"/>
      <c r="X7" s="127"/>
      <c r="Y7" s="126"/>
      <c r="Z7" s="127"/>
      <c r="AA7" s="126"/>
      <c r="AB7" s="127"/>
      <c r="AC7" s="128">
        <f t="shared" si="1"/>
        <v>0</v>
      </c>
      <c r="AD7" s="129">
        <f t="shared" si="2"/>
        <v>5000</v>
      </c>
    </row>
    <row r="8" spans="1:31" ht="16" x14ac:dyDescent="0.15">
      <c r="A8" s="122"/>
      <c r="B8" s="123"/>
      <c r="C8" s="130"/>
      <c r="D8" s="133"/>
      <c r="E8" s="126"/>
      <c r="F8" s="127"/>
      <c r="G8" s="126"/>
      <c r="H8" s="127"/>
      <c r="I8" s="126"/>
      <c r="J8" s="127"/>
      <c r="K8" s="126"/>
      <c r="L8" s="127"/>
      <c r="M8" s="126"/>
      <c r="N8" s="127"/>
      <c r="O8" s="126"/>
      <c r="P8" s="127"/>
      <c r="Q8" s="126"/>
      <c r="R8" s="127"/>
      <c r="S8" s="126"/>
      <c r="T8" s="127"/>
      <c r="U8" s="126"/>
      <c r="V8" s="127"/>
      <c r="W8" s="126"/>
      <c r="X8" s="127"/>
      <c r="Y8" s="126"/>
      <c r="Z8" s="127"/>
      <c r="AA8" s="126"/>
      <c r="AB8" s="127"/>
      <c r="AC8" s="128">
        <f t="shared" si="1"/>
        <v>0</v>
      </c>
      <c r="AD8" s="129">
        <f t="shared" si="2"/>
        <v>0</v>
      </c>
    </row>
    <row r="9" spans="1:31" ht="16" x14ac:dyDescent="0.15">
      <c r="A9" s="122"/>
      <c r="B9" s="123"/>
      <c r="C9" s="130"/>
      <c r="D9" s="132"/>
      <c r="E9" s="126"/>
      <c r="F9" s="127"/>
      <c r="G9" s="126"/>
      <c r="H9" s="127"/>
      <c r="I9" s="126"/>
      <c r="J9" s="127"/>
      <c r="K9" s="126"/>
      <c r="L9" s="127"/>
      <c r="M9" s="126"/>
      <c r="N9" s="127"/>
      <c r="O9" s="126"/>
      <c r="P9" s="127"/>
      <c r="Q9" s="126"/>
      <c r="R9" s="127"/>
      <c r="S9" s="126"/>
      <c r="T9" s="127"/>
      <c r="U9" s="126"/>
      <c r="V9" s="127"/>
      <c r="W9" s="126"/>
      <c r="X9" s="127"/>
      <c r="Y9" s="126"/>
      <c r="Z9" s="127"/>
      <c r="AA9" s="126"/>
      <c r="AB9" s="127"/>
      <c r="AC9" s="128">
        <f t="shared" si="1"/>
        <v>0</v>
      </c>
      <c r="AD9" s="129">
        <f t="shared" si="2"/>
        <v>0</v>
      </c>
    </row>
    <row r="10" spans="1:31" ht="16" x14ac:dyDescent="0.15">
      <c r="A10" s="122"/>
      <c r="B10" s="123"/>
      <c r="C10" s="134"/>
      <c r="D10" s="135"/>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8">
        <f t="shared" si="1"/>
        <v>0</v>
      </c>
      <c r="AD10" s="129">
        <f t="shared" si="2"/>
        <v>0</v>
      </c>
    </row>
    <row r="11" spans="1:31" ht="16" x14ac:dyDescent="0.15">
      <c r="A11" s="122"/>
      <c r="B11" s="123"/>
      <c r="C11" s="136"/>
      <c r="D11" s="137"/>
      <c r="E11" s="126"/>
      <c r="F11" s="127"/>
      <c r="G11" s="126"/>
      <c r="H11" s="127"/>
      <c r="I11" s="126"/>
      <c r="J11" s="127"/>
      <c r="K11" s="126"/>
      <c r="L11" s="127"/>
      <c r="M11" s="126"/>
      <c r="N11" s="127"/>
      <c r="O11" s="126"/>
      <c r="P11" s="127"/>
      <c r="Q11" s="126"/>
      <c r="R11" s="127"/>
      <c r="S11" s="126"/>
      <c r="T11" s="127"/>
      <c r="U11" s="126"/>
      <c r="V11" s="127"/>
      <c r="W11" s="126"/>
      <c r="X11" s="127"/>
      <c r="Y11" s="126"/>
      <c r="Z11" s="127"/>
      <c r="AA11" s="126"/>
      <c r="AB11" s="127"/>
      <c r="AC11" s="128"/>
      <c r="AD11" s="129"/>
    </row>
    <row r="12" spans="1:31" s="156" customFormat="1" ht="21" x14ac:dyDescent="0.15">
      <c r="A12" s="157" t="s">
        <v>11</v>
      </c>
      <c r="B12" s="158"/>
      <c r="C12" s="262"/>
      <c r="D12" s="263" t="s">
        <v>8</v>
      </c>
      <c r="E12" s="264">
        <f>SUM(E13:E17)</f>
        <v>10000</v>
      </c>
      <c r="F12" s="259">
        <f>SUM(F13:F17)</f>
        <v>0</v>
      </c>
      <c r="G12" s="264">
        <f t="shared" ref="G12:AD12" si="3">SUM(G13:G17)</f>
        <v>0</v>
      </c>
      <c r="H12" s="259">
        <f t="shared" si="3"/>
        <v>0</v>
      </c>
      <c r="I12" s="264">
        <f t="shared" si="3"/>
        <v>0</v>
      </c>
      <c r="J12" s="259">
        <f t="shared" si="3"/>
        <v>0</v>
      </c>
      <c r="K12" s="264">
        <f t="shared" si="3"/>
        <v>0</v>
      </c>
      <c r="L12" s="259">
        <f t="shared" si="3"/>
        <v>50000</v>
      </c>
      <c r="M12" s="264">
        <f t="shared" si="3"/>
        <v>0</v>
      </c>
      <c r="N12" s="259">
        <f t="shared" si="3"/>
        <v>0</v>
      </c>
      <c r="O12" s="264">
        <f t="shared" si="3"/>
        <v>0</v>
      </c>
      <c r="P12" s="259">
        <f t="shared" si="3"/>
        <v>0</v>
      </c>
      <c r="Q12" s="264">
        <f t="shared" si="3"/>
        <v>0</v>
      </c>
      <c r="R12" s="259">
        <f t="shared" si="3"/>
        <v>0</v>
      </c>
      <c r="S12" s="264">
        <f t="shared" si="3"/>
        <v>0</v>
      </c>
      <c r="T12" s="259">
        <f t="shared" si="3"/>
        <v>0</v>
      </c>
      <c r="U12" s="264">
        <f t="shared" si="3"/>
        <v>0</v>
      </c>
      <c r="V12" s="259">
        <f t="shared" si="3"/>
        <v>40000</v>
      </c>
      <c r="W12" s="264">
        <f t="shared" si="3"/>
        <v>0</v>
      </c>
      <c r="X12" s="259">
        <f t="shared" si="3"/>
        <v>0</v>
      </c>
      <c r="Y12" s="264">
        <f t="shared" si="3"/>
        <v>0</v>
      </c>
      <c r="Z12" s="259">
        <f t="shared" si="3"/>
        <v>0</v>
      </c>
      <c r="AA12" s="264">
        <f t="shared" si="3"/>
        <v>0</v>
      </c>
      <c r="AB12" s="259">
        <f t="shared" si="3"/>
        <v>0</v>
      </c>
      <c r="AC12" s="260">
        <f>SUM(E12+G12+I12+K12+M12+O12+Q12+S12+U12+W12+Y12+AA12)</f>
        <v>10000</v>
      </c>
      <c r="AD12" s="260">
        <f t="shared" si="3"/>
        <v>90000</v>
      </c>
      <c r="AE12" s="265"/>
    </row>
    <row r="13" spans="1:31" ht="16" x14ac:dyDescent="0.15">
      <c r="A13" s="122"/>
      <c r="B13" s="123"/>
      <c r="C13" s="124"/>
      <c r="D13" s="125" t="s">
        <v>12</v>
      </c>
      <c r="E13" s="139">
        <v>10000</v>
      </c>
      <c r="F13" s="140"/>
      <c r="G13" s="139"/>
      <c r="H13" s="140"/>
      <c r="I13" s="139"/>
      <c r="J13" s="140"/>
      <c r="K13" s="139"/>
      <c r="L13" s="140"/>
      <c r="M13" s="139"/>
      <c r="N13" s="140"/>
      <c r="O13" s="139"/>
      <c r="P13" s="140"/>
      <c r="Q13" s="139"/>
      <c r="R13" s="140"/>
      <c r="S13" s="139"/>
      <c r="T13" s="140"/>
      <c r="U13" s="139"/>
      <c r="V13" s="140"/>
      <c r="W13" s="139"/>
      <c r="X13" s="140"/>
      <c r="Y13" s="139"/>
      <c r="Z13" s="140"/>
      <c r="AA13" s="139"/>
      <c r="AB13" s="140"/>
      <c r="AC13" s="128">
        <f t="shared" si="1"/>
        <v>10000</v>
      </c>
      <c r="AD13" s="141">
        <f t="shared" si="2"/>
        <v>0</v>
      </c>
    </row>
    <row r="14" spans="1:31" ht="16" x14ac:dyDescent="0.15">
      <c r="A14" s="122"/>
      <c r="B14" s="123"/>
      <c r="C14" s="130"/>
      <c r="D14" s="132" t="s">
        <v>13</v>
      </c>
      <c r="E14" s="139"/>
      <c r="F14" s="140"/>
      <c r="G14" s="139"/>
      <c r="H14" s="140"/>
      <c r="I14" s="139"/>
      <c r="J14" s="140"/>
      <c r="K14" s="139"/>
      <c r="L14" s="140">
        <v>50000</v>
      </c>
      <c r="M14" s="139"/>
      <c r="N14" s="140"/>
      <c r="O14" s="139"/>
      <c r="P14" s="140"/>
      <c r="Q14" s="139"/>
      <c r="R14" s="140"/>
      <c r="S14" s="139"/>
      <c r="T14" s="140"/>
      <c r="U14" s="139"/>
      <c r="V14" s="140"/>
      <c r="W14" s="139"/>
      <c r="X14" s="140"/>
      <c r="Y14" s="139"/>
      <c r="Z14" s="140"/>
      <c r="AA14" s="139"/>
      <c r="AB14" s="140"/>
      <c r="AC14" s="128">
        <f t="shared" si="1"/>
        <v>0</v>
      </c>
      <c r="AD14" s="141">
        <f t="shared" si="2"/>
        <v>50000</v>
      </c>
    </row>
    <row r="15" spans="1:31" ht="16" x14ac:dyDescent="0.15">
      <c r="A15" s="122"/>
      <c r="B15" s="123"/>
      <c r="C15" s="130"/>
      <c r="D15" s="132" t="s">
        <v>14</v>
      </c>
      <c r="E15" s="139"/>
      <c r="F15" s="140"/>
      <c r="G15" s="139"/>
      <c r="H15" s="140"/>
      <c r="I15" s="139"/>
      <c r="J15" s="140"/>
      <c r="K15" s="139"/>
      <c r="L15" s="140"/>
      <c r="M15" s="139"/>
      <c r="N15" s="140"/>
      <c r="O15" s="139"/>
      <c r="P15" s="140"/>
      <c r="Q15" s="139"/>
      <c r="R15" s="140"/>
      <c r="S15" s="139"/>
      <c r="T15" s="140"/>
      <c r="U15" s="139"/>
      <c r="V15" s="140"/>
      <c r="W15" s="139"/>
      <c r="X15" s="140"/>
      <c r="Y15" s="139"/>
      <c r="Z15" s="140"/>
      <c r="AA15" s="139"/>
      <c r="AB15" s="140"/>
      <c r="AC15" s="128">
        <f t="shared" si="1"/>
        <v>0</v>
      </c>
      <c r="AD15" s="141">
        <f t="shared" si="2"/>
        <v>0</v>
      </c>
    </row>
    <row r="16" spans="1:31" ht="16" x14ac:dyDescent="0.15">
      <c r="A16" s="122"/>
      <c r="B16" s="123"/>
      <c r="C16" s="130"/>
      <c r="D16" s="132" t="s">
        <v>15</v>
      </c>
      <c r="E16" s="139"/>
      <c r="F16" s="140"/>
      <c r="G16" s="139"/>
      <c r="H16" s="140"/>
      <c r="I16" s="139"/>
      <c r="J16" s="140"/>
      <c r="K16" s="139"/>
      <c r="L16" s="140"/>
      <c r="M16" s="139"/>
      <c r="N16" s="140"/>
      <c r="O16" s="139"/>
      <c r="P16" s="140"/>
      <c r="Q16" s="139"/>
      <c r="R16" s="140"/>
      <c r="S16" s="139"/>
      <c r="T16" s="140"/>
      <c r="U16" s="139"/>
      <c r="V16" s="140">
        <v>40000</v>
      </c>
      <c r="W16" s="139"/>
      <c r="X16" s="140"/>
      <c r="Y16" s="139"/>
      <c r="Z16" s="140"/>
      <c r="AA16" s="139"/>
      <c r="AB16" s="140"/>
      <c r="AC16" s="128">
        <f t="shared" si="1"/>
        <v>0</v>
      </c>
      <c r="AD16" s="141">
        <f t="shared" si="2"/>
        <v>40000</v>
      </c>
    </row>
    <row r="17" spans="1:30" ht="16" x14ac:dyDescent="0.15">
      <c r="A17" s="122"/>
      <c r="B17" s="123"/>
      <c r="C17" s="130"/>
      <c r="D17" s="142" t="s">
        <v>11</v>
      </c>
      <c r="E17" s="143"/>
      <c r="F17" s="144"/>
      <c r="G17" s="143"/>
      <c r="H17" s="144"/>
      <c r="I17" s="143"/>
      <c r="J17" s="144"/>
      <c r="K17" s="143"/>
      <c r="L17" s="144"/>
      <c r="M17" s="143"/>
      <c r="N17" s="144"/>
      <c r="O17" s="143"/>
      <c r="P17" s="144"/>
      <c r="Q17" s="143"/>
      <c r="R17" s="144"/>
      <c r="S17" s="143"/>
      <c r="T17" s="144"/>
      <c r="U17" s="143"/>
      <c r="V17" s="144"/>
      <c r="W17" s="143"/>
      <c r="X17" s="144"/>
      <c r="Y17" s="143"/>
      <c r="Z17" s="144"/>
      <c r="AA17" s="143"/>
      <c r="AB17" s="144"/>
      <c r="AC17" s="145">
        <f t="shared" si="1"/>
        <v>0</v>
      </c>
      <c r="AD17" s="146">
        <f t="shared" si="2"/>
        <v>0</v>
      </c>
    </row>
    <row r="18" spans="1:30" ht="16" x14ac:dyDescent="0.15">
      <c r="A18" s="122"/>
      <c r="B18" s="123"/>
      <c r="C18" s="147"/>
      <c r="D18" s="133"/>
      <c r="E18" s="133"/>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9"/>
      <c r="AD18" s="150"/>
    </row>
  </sheetData>
  <sheetProtection algorithmName="SHA-512" hashValue="BUmuTiF1PMuu6HptqIBUYJSqoITVi6yd1gPLUNxGE+VhQ+EwHEqolo40Sy5vDoV7x9Ytf8S9Yj9Jf8l3/zy/yg==" saltValue="Heb9GVUcofGeVdnu9wi9/Q==" spinCount="100000" sheet="1" formatCells="0" formatColumns="0" formatRows="0" insertColumns="0" insertRows="0" sort="0" autoFilter="0" pivotTables="0"/>
  <mergeCells count="14">
    <mergeCell ref="A1:AD1"/>
    <mergeCell ref="E2:F2"/>
    <mergeCell ref="G2:H2"/>
    <mergeCell ref="I2:J2"/>
    <mergeCell ref="K2:L2"/>
    <mergeCell ref="M2:N2"/>
    <mergeCell ref="O2:P2"/>
    <mergeCell ref="Q2:R2"/>
    <mergeCell ref="S2:T2"/>
    <mergeCell ref="U2:V2"/>
    <mergeCell ref="W2:X2"/>
    <mergeCell ref="Y2:Z2"/>
    <mergeCell ref="AA2:AB2"/>
    <mergeCell ref="AC2:AD2"/>
  </mergeCells>
  <phoneticPr fontId="1" type="noConversion"/>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6" id="{12972B32-22D2-0A4B-B329-8E4D918AE38C}">
            <x14:iconSet custom="1">
              <x14:cfvo type="percent">
                <xm:f>0</xm:f>
              </x14:cfvo>
              <x14:cfvo type="num">
                <xm:f>$E$4</xm:f>
              </x14:cfvo>
              <x14:cfvo type="num" gte="0">
                <xm:f>$E$4</xm:f>
              </x14:cfvo>
              <x14:cfIcon iconSet="3TrafficLights1" iconId="1"/>
              <x14:cfIcon iconSet="3TrafficLights1" iconId="2"/>
              <x14:cfIcon iconSet="3TrafficLights1" iconId="0"/>
            </x14:iconSet>
          </x14:cfRule>
          <xm:sqref>F4</xm:sqref>
        </x14:conditionalFormatting>
        <x14:conditionalFormatting xmlns:xm="http://schemas.microsoft.com/office/excel/2006/main">
          <x14:cfRule type="iconSet" priority="13" id="{758CF524-237F-42C4-B4B5-AD093D85919D}">
            <x14:iconSet custom="1">
              <x14:cfvo type="percent">
                <xm:f>0</xm:f>
              </x14:cfvo>
              <x14:cfvo type="num">
                <xm:f>$E$12</xm:f>
              </x14:cfvo>
              <x14:cfvo type="num" gte="0">
                <xm:f>$E$12</xm:f>
              </x14:cfvo>
              <x14:cfIcon iconSet="3TrafficLights1" iconId="1"/>
              <x14:cfIcon iconSet="3TrafficLights1" iconId="2"/>
              <x14:cfIcon iconSet="3TrafficLights1" iconId="0"/>
            </x14:iconSet>
          </x14:cfRule>
          <xm:sqref>F12</xm:sqref>
        </x14:conditionalFormatting>
        <x14:conditionalFormatting xmlns:xm="http://schemas.microsoft.com/office/excel/2006/main">
          <x14:cfRule type="iconSet" priority="25" id="{EB911A0A-0BD5-9846-879F-FB3412207047}">
            <x14:iconSet custom="1">
              <x14:cfvo type="percent">
                <xm:f>0</xm:f>
              </x14:cfvo>
              <x14:cfvo type="num">
                <xm:f>$G$4</xm:f>
              </x14:cfvo>
              <x14:cfvo type="num" gte="0">
                <xm:f>$G$4</xm:f>
              </x14:cfvo>
              <x14:cfIcon iconSet="3TrafficLights1" iconId="1"/>
              <x14:cfIcon iconSet="3TrafficLights1" iconId="2"/>
              <x14:cfIcon iconSet="3TrafficLights1" iconId="0"/>
            </x14:iconSet>
          </x14:cfRule>
          <xm:sqref>H4</xm:sqref>
        </x14:conditionalFormatting>
        <x14:conditionalFormatting xmlns:xm="http://schemas.microsoft.com/office/excel/2006/main">
          <x14:cfRule type="iconSet" priority="12" id="{9DA57748-EF78-46BF-BD50-5982BA5B5050}">
            <x14:iconSet custom="1">
              <x14:cfvo type="percent">
                <xm:f>0</xm:f>
              </x14:cfvo>
              <x14:cfvo type="num">
                <xm:f>$G$12</xm:f>
              </x14:cfvo>
              <x14:cfvo type="num" gte="0">
                <xm:f>$G$12</xm:f>
              </x14:cfvo>
              <x14:cfIcon iconSet="3TrafficLights1" iconId="1"/>
              <x14:cfIcon iconSet="3TrafficLights1" iconId="2"/>
              <x14:cfIcon iconSet="3TrafficLights1" iconId="0"/>
            </x14:iconSet>
          </x14:cfRule>
          <xm:sqref>H12</xm:sqref>
        </x14:conditionalFormatting>
        <x14:conditionalFormatting xmlns:xm="http://schemas.microsoft.com/office/excel/2006/main">
          <x14:cfRule type="iconSet" priority="24" id="{82EF0F3B-0363-D54E-9246-6A6FCE9C54F1}">
            <x14:iconSet custom="1">
              <x14:cfvo type="percent">
                <xm:f>0</xm:f>
              </x14:cfvo>
              <x14:cfvo type="num">
                <xm:f>$I$4</xm:f>
              </x14:cfvo>
              <x14:cfvo type="num" gte="0">
                <xm:f>$I$4</xm:f>
              </x14:cfvo>
              <x14:cfIcon iconSet="3TrafficLights1" iconId="1"/>
              <x14:cfIcon iconSet="3TrafficLights1" iconId="2"/>
              <x14:cfIcon iconSet="3TrafficLights1" iconId="0"/>
            </x14:iconSet>
          </x14:cfRule>
          <xm:sqref>J4</xm:sqref>
        </x14:conditionalFormatting>
        <x14:conditionalFormatting xmlns:xm="http://schemas.microsoft.com/office/excel/2006/main">
          <x14:cfRule type="iconSet" priority="11" id="{03BC2D92-7862-46EE-88AB-E9AC89D2C268}">
            <x14:iconSet custom="1">
              <x14:cfvo type="percent">
                <xm:f>0</xm:f>
              </x14:cfvo>
              <x14:cfvo type="num">
                <xm:f>$I$12</xm:f>
              </x14:cfvo>
              <x14:cfvo type="num" gte="0">
                <xm:f>$I$12</xm:f>
              </x14:cfvo>
              <x14:cfIcon iconSet="3TrafficLights1" iconId="1"/>
              <x14:cfIcon iconSet="3TrafficLights1" iconId="2"/>
              <x14:cfIcon iconSet="3TrafficLights1" iconId="0"/>
            </x14:iconSet>
          </x14:cfRule>
          <xm:sqref>J12</xm:sqref>
        </x14:conditionalFormatting>
        <x14:conditionalFormatting xmlns:xm="http://schemas.microsoft.com/office/excel/2006/main">
          <x14:cfRule type="iconSet" priority="23" id="{3E3045A4-AE47-FC44-A1EE-6A1A05DE792F}">
            <x14:iconSet custom="1">
              <x14:cfvo type="percent">
                <xm:f>0</xm:f>
              </x14:cfvo>
              <x14:cfvo type="num">
                <xm:f>$K$4</xm:f>
              </x14:cfvo>
              <x14:cfvo type="num" gte="0">
                <xm:f>$K$4</xm:f>
              </x14:cfvo>
              <x14:cfIcon iconSet="3TrafficLights1" iconId="1"/>
              <x14:cfIcon iconSet="3TrafficLights1" iconId="2"/>
              <x14:cfIcon iconSet="3TrafficLights1" iconId="0"/>
            </x14:iconSet>
          </x14:cfRule>
          <xm:sqref>L4</xm:sqref>
        </x14:conditionalFormatting>
        <x14:conditionalFormatting xmlns:xm="http://schemas.microsoft.com/office/excel/2006/main">
          <x14:cfRule type="iconSet" priority="10" id="{7919EDE0-D446-43A2-8662-24D94211D065}">
            <x14:iconSet custom="1">
              <x14:cfvo type="percent">
                <xm:f>0</xm:f>
              </x14:cfvo>
              <x14:cfvo type="num">
                <xm:f>$K$12</xm:f>
              </x14:cfvo>
              <x14:cfvo type="num" gte="0">
                <xm:f>$K$12</xm:f>
              </x14:cfvo>
              <x14:cfIcon iconSet="3TrafficLights1" iconId="1"/>
              <x14:cfIcon iconSet="3TrafficLights1" iconId="2"/>
              <x14:cfIcon iconSet="3TrafficLights1" iconId="0"/>
            </x14:iconSet>
          </x14:cfRule>
          <xm:sqref>L12</xm:sqref>
        </x14:conditionalFormatting>
        <x14:conditionalFormatting xmlns:xm="http://schemas.microsoft.com/office/excel/2006/main">
          <x14:cfRule type="iconSet" priority="22" id="{5CCDB0AB-405C-7646-855A-6D1328601380}">
            <x14:iconSet custom="1">
              <x14:cfvo type="percent">
                <xm:f>0</xm:f>
              </x14:cfvo>
              <x14:cfvo type="num">
                <xm:f>$M$4</xm:f>
              </x14:cfvo>
              <x14:cfvo type="num" gte="0">
                <xm:f>$M$4</xm:f>
              </x14:cfvo>
              <x14:cfIcon iconSet="3TrafficLights1" iconId="1"/>
              <x14:cfIcon iconSet="3TrafficLights1" iconId="2"/>
              <x14:cfIcon iconSet="3TrafficLights1" iconId="0"/>
            </x14:iconSet>
          </x14:cfRule>
          <xm:sqref>N4</xm:sqref>
        </x14:conditionalFormatting>
        <x14:conditionalFormatting xmlns:xm="http://schemas.microsoft.com/office/excel/2006/main">
          <x14:cfRule type="iconSet" priority="9" id="{834D1957-D460-4611-B93B-DCB5E5831544}">
            <x14:iconSet custom="1">
              <x14:cfvo type="percent">
                <xm:f>0</xm:f>
              </x14:cfvo>
              <x14:cfvo type="num">
                <xm:f>$M$12</xm:f>
              </x14:cfvo>
              <x14:cfvo type="num" gte="0">
                <xm:f>$M$12</xm:f>
              </x14:cfvo>
              <x14:cfIcon iconSet="3TrafficLights1" iconId="1"/>
              <x14:cfIcon iconSet="3TrafficLights1" iconId="2"/>
              <x14:cfIcon iconSet="3TrafficLights1" iconId="0"/>
            </x14:iconSet>
          </x14:cfRule>
          <xm:sqref>N12</xm:sqref>
        </x14:conditionalFormatting>
        <x14:conditionalFormatting xmlns:xm="http://schemas.microsoft.com/office/excel/2006/main">
          <x14:cfRule type="iconSet" priority="21" id="{1B2F9F33-A492-5249-BA09-5231D2CC9143}">
            <x14:iconSet custom="1">
              <x14:cfvo type="percent">
                <xm:f>0</xm:f>
              </x14:cfvo>
              <x14:cfvo type="num">
                <xm:f>$O$4</xm:f>
              </x14:cfvo>
              <x14:cfvo type="num" gte="0">
                <xm:f>$O$4</xm:f>
              </x14:cfvo>
              <x14:cfIcon iconSet="3TrafficLights1" iconId="1"/>
              <x14:cfIcon iconSet="3TrafficLights1" iconId="2"/>
              <x14:cfIcon iconSet="3TrafficLights1" iconId="0"/>
            </x14:iconSet>
          </x14:cfRule>
          <xm:sqref>P4</xm:sqref>
        </x14:conditionalFormatting>
        <x14:conditionalFormatting xmlns:xm="http://schemas.microsoft.com/office/excel/2006/main">
          <x14:cfRule type="iconSet" priority="8" id="{D18C2826-6EB1-4BAD-96AA-B332A1F308BC}">
            <x14:iconSet custom="1">
              <x14:cfvo type="percent">
                <xm:f>0</xm:f>
              </x14:cfvo>
              <x14:cfvo type="num">
                <xm:f>$O$12</xm:f>
              </x14:cfvo>
              <x14:cfvo type="num" gte="0">
                <xm:f>$O$12</xm:f>
              </x14:cfvo>
              <x14:cfIcon iconSet="3TrafficLights1" iconId="1"/>
              <x14:cfIcon iconSet="3TrafficLights1" iconId="2"/>
              <x14:cfIcon iconSet="3TrafficLights1" iconId="0"/>
            </x14:iconSet>
          </x14:cfRule>
          <xm:sqref>P12</xm:sqref>
        </x14:conditionalFormatting>
        <x14:conditionalFormatting xmlns:xm="http://schemas.microsoft.com/office/excel/2006/main">
          <x14:cfRule type="iconSet" priority="20" id="{96D8295C-1AC3-A244-848B-78EBFEA3D2AF}">
            <x14:iconSet custom="1">
              <x14:cfvo type="percent">
                <xm:f>0</xm:f>
              </x14:cfvo>
              <x14:cfvo type="num">
                <xm:f>$Q$4</xm:f>
              </x14:cfvo>
              <x14:cfvo type="num" gte="0">
                <xm:f>$Q$4</xm:f>
              </x14:cfvo>
              <x14:cfIcon iconSet="3TrafficLights1" iconId="1"/>
              <x14:cfIcon iconSet="3TrafficLights1" iconId="2"/>
              <x14:cfIcon iconSet="3TrafficLights1" iconId="0"/>
            </x14:iconSet>
          </x14:cfRule>
          <xm:sqref>R4</xm:sqref>
        </x14:conditionalFormatting>
        <x14:conditionalFormatting xmlns:xm="http://schemas.microsoft.com/office/excel/2006/main">
          <x14:cfRule type="iconSet" priority="7" id="{922C4277-AE3A-4442-94E7-52BBACD98E63}">
            <x14:iconSet custom="1">
              <x14:cfvo type="percent">
                <xm:f>0</xm:f>
              </x14:cfvo>
              <x14:cfvo type="num">
                <xm:f>$Q$12</xm:f>
              </x14:cfvo>
              <x14:cfvo type="num" gte="0">
                <xm:f>$Q$12</xm:f>
              </x14:cfvo>
              <x14:cfIcon iconSet="3TrafficLights1" iconId="1"/>
              <x14:cfIcon iconSet="3TrafficLights1" iconId="2"/>
              <x14:cfIcon iconSet="3TrafficLights1" iconId="0"/>
            </x14:iconSet>
          </x14:cfRule>
          <xm:sqref>R12</xm:sqref>
        </x14:conditionalFormatting>
        <x14:conditionalFormatting xmlns:xm="http://schemas.microsoft.com/office/excel/2006/main">
          <x14:cfRule type="iconSet" priority="19" id="{06F95E03-0085-0B4B-A808-1E14DBDABA5E}">
            <x14:iconSet custom="1">
              <x14:cfvo type="percent">
                <xm:f>0</xm:f>
              </x14:cfvo>
              <x14:cfvo type="num">
                <xm:f>$S$4</xm:f>
              </x14:cfvo>
              <x14:cfvo type="num" gte="0">
                <xm:f>$S$4</xm:f>
              </x14:cfvo>
              <x14:cfIcon iconSet="3TrafficLights1" iconId="1"/>
              <x14:cfIcon iconSet="3TrafficLights1" iconId="2"/>
              <x14:cfIcon iconSet="3TrafficLights1" iconId="0"/>
            </x14:iconSet>
          </x14:cfRule>
          <xm:sqref>T4</xm:sqref>
        </x14:conditionalFormatting>
        <x14:conditionalFormatting xmlns:xm="http://schemas.microsoft.com/office/excel/2006/main">
          <x14:cfRule type="iconSet" priority="6" id="{46A764E7-4B54-44CE-98CA-DFE903730F37}">
            <x14:iconSet custom="1">
              <x14:cfvo type="percent">
                <xm:f>0</xm:f>
              </x14:cfvo>
              <x14:cfvo type="num">
                <xm:f>$S$12</xm:f>
              </x14:cfvo>
              <x14:cfvo type="num" gte="0">
                <xm:f>$S$12</xm:f>
              </x14:cfvo>
              <x14:cfIcon iconSet="3TrafficLights1" iconId="1"/>
              <x14:cfIcon iconSet="3TrafficLights1" iconId="2"/>
              <x14:cfIcon iconSet="3TrafficLights1" iconId="0"/>
            </x14:iconSet>
          </x14:cfRule>
          <xm:sqref>T12</xm:sqref>
        </x14:conditionalFormatting>
        <x14:conditionalFormatting xmlns:xm="http://schemas.microsoft.com/office/excel/2006/main">
          <x14:cfRule type="iconSet" priority="18" id="{5DDB64EE-E53D-FA43-A26F-CCB85CD28646}">
            <x14:iconSet custom="1">
              <x14:cfvo type="percent">
                <xm:f>0</xm:f>
              </x14:cfvo>
              <x14:cfvo type="num">
                <xm:f>$U$4</xm:f>
              </x14:cfvo>
              <x14:cfvo type="num" gte="0">
                <xm:f>$U$4</xm:f>
              </x14:cfvo>
              <x14:cfIcon iconSet="3TrafficLights1" iconId="1"/>
              <x14:cfIcon iconSet="3TrafficLights1" iconId="2"/>
              <x14:cfIcon iconSet="3TrafficLights1" iconId="0"/>
            </x14:iconSet>
          </x14:cfRule>
          <xm:sqref>V4</xm:sqref>
        </x14:conditionalFormatting>
        <x14:conditionalFormatting xmlns:xm="http://schemas.microsoft.com/office/excel/2006/main">
          <x14:cfRule type="iconSet" priority="5" id="{0D9A5FDF-5E17-4F65-9A84-FB1B310970B2}">
            <x14:iconSet custom="1">
              <x14:cfvo type="percent">
                <xm:f>0</xm:f>
              </x14:cfvo>
              <x14:cfvo type="num">
                <xm:f>$U$12</xm:f>
              </x14:cfvo>
              <x14:cfvo type="num" gte="0">
                <xm:f>$U$12</xm:f>
              </x14:cfvo>
              <x14:cfIcon iconSet="3TrafficLights1" iconId="1"/>
              <x14:cfIcon iconSet="3TrafficLights1" iconId="2"/>
              <x14:cfIcon iconSet="3TrafficLights1" iconId="0"/>
            </x14:iconSet>
          </x14:cfRule>
          <xm:sqref>V12</xm:sqref>
        </x14:conditionalFormatting>
        <x14:conditionalFormatting xmlns:xm="http://schemas.microsoft.com/office/excel/2006/main">
          <x14:cfRule type="iconSet" priority="17" id="{EE4A3063-D33F-FD49-9165-68A4BD7601D7}">
            <x14:iconSet custom="1">
              <x14:cfvo type="percent">
                <xm:f>0</xm:f>
              </x14:cfvo>
              <x14:cfvo type="num">
                <xm:f>$W$4</xm:f>
              </x14:cfvo>
              <x14:cfvo type="num" gte="0">
                <xm:f>$W$4</xm:f>
              </x14:cfvo>
              <x14:cfIcon iconSet="3TrafficLights1" iconId="1"/>
              <x14:cfIcon iconSet="3TrafficLights1" iconId="2"/>
              <x14:cfIcon iconSet="3TrafficLights1" iconId="0"/>
            </x14:iconSet>
          </x14:cfRule>
          <xm:sqref>X4</xm:sqref>
        </x14:conditionalFormatting>
        <x14:conditionalFormatting xmlns:xm="http://schemas.microsoft.com/office/excel/2006/main">
          <x14:cfRule type="iconSet" priority="4" id="{DA6633B8-5BE9-4762-802A-1FF37FE54F36}">
            <x14:iconSet custom="1">
              <x14:cfvo type="percent">
                <xm:f>0</xm:f>
              </x14:cfvo>
              <x14:cfvo type="num">
                <xm:f>$W$12</xm:f>
              </x14:cfvo>
              <x14:cfvo type="num" gte="0">
                <xm:f>$W$12</xm:f>
              </x14:cfvo>
              <x14:cfIcon iconSet="3TrafficLights1" iconId="1"/>
              <x14:cfIcon iconSet="3TrafficLights1" iconId="2"/>
              <x14:cfIcon iconSet="3TrafficLights1" iconId="0"/>
            </x14:iconSet>
          </x14:cfRule>
          <xm:sqref>X12</xm:sqref>
        </x14:conditionalFormatting>
        <x14:conditionalFormatting xmlns:xm="http://schemas.microsoft.com/office/excel/2006/main">
          <x14:cfRule type="iconSet" priority="16" id="{92DB56E6-F846-8A42-A75C-474D5A53BF85}">
            <x14:iconSet custom="1">
              <x14:cfvo type="percent">
                <xm:f>0</xm:f>
              </x14:cfvo>
              <x14:cfvo type="num">
                <xm:f>$Y$4</xm:f>
              </x14:cfvo>
              <x14:cfvo type="num" gte="0">
                <xm:f>$Y$4</xm:f>
              </x14:cfvo>
              <x14:cfIcon iconSet="3TrafficLights1" iconId="1"/>
              <x14:cfIcon iconSet="3TrafficLights1" iconId="2"/>
              <x14:cfIcon iconSet="3TrafficLights1" iconId="0"/>
            </x14:iconSet>
          </x14:cfRule>
          <xm:sqref>Z4</xm:sqref>
        </x14:conditionalFormatting>
        <x14:conditionalFormatting xmlns:xm="http://schemas.microsoft.com/office/excel/2006/main">
          <x14:cfRule type="iconSet" priority="3" id="{E36C840F-5779-4057-8D5B-49FB9528A99B}">
            <x14:iconSet custom="1">
              <x14:cfvo type="percent">
                <xm:f>0</xm:f>
              </x14:cfvo>
              <x14:cfvo type="num">
                <xm:f>$Y$12</xm:f>
              </x14:cfvo>
              <x14:cfvo type="num" gte="0">
                <xm:f>$Y$12</xm:f>
              </x14:cfvo>
              <x14:cfIcon iconSet="3TrafficLights1" iconId="1"/>
              <x14:cfIcon iconSet="3TrafficLights1" iconId="2"/>
              <x14:cfIcon iconSet="3TrafficLights1" iconId="0"/>
            </x14:iconSet>
          </x14:cfRule>
          <xm:sqref>Z12</xm:sqref>
        </x14:conditionalFormatting>
        <x14:conditionalFormatting xmlns:xm="http://schemas.microsoft.com/office/excel/2006/main">
          <x14:cfRule type="iconSet" priority="15" id="{41A2B235-B592-1A42-8931-59D9E805CDEC}">
            <x14:iconSet custom="1">
              <x14:cfvo type="percent">
                <xm:f>0</xm:f>
              </x14:cfvo>
              <x14:cfvo type="num">
                <xm:f>$AA$4</xm:f>
              </x14:cfvo>
              <x14:cfvo type="num" gte="0">
                <xm:f>$AA$4</xm:f>
              </x14:cfvo>
              <x14:cfIcon iconSet="3TrafficLights1" iconId="1"/>
              <x14:cfIcon iconSet="3TrafficLights1" iconId="2"/>
              <x14:cfIcon iconSet="3TrafficLights1" iconId="0"/>
            </x14:iconSet>
          </x14:cfRule>
          <xm:sqref>AB4</xm:sqref>
        </x14:conditionalFormatting>
        <x14:conditionalFormatting xmlns:xm="http://schemas.microsoft.com/office/excel/2006/main">
          <x14:cfRule type="iconSet" priority="2" id="{0FCA81F0-2378-464D-BCD9-47341AE44E0D}">
            <x14:iconSet custom="1">
              <x14:cfvo type="percent">
                <xm:f>0</xm:f>
              </x14:cfvo>
              <x14:cfvo type="num">
                <xm:f>$AA$12</xm:f>
              </x14:cfvo>
              <x14:cfvo type="num" gte="0">
                <xm:f>$AA$12</xm:f>
              </x14:cfvo>
              <x14:cfIcon iconSet="3TrafficLights1" iconId="1"/>
              <x14:cfIcon iconSet="3TrafficLights1" iconId="2"/>
              <x14:cfIcon iconSet="3TrafficLights1" iconId="0"/>
            </x14:iconSet>
          </x14:cfRule>
          <xm:sqref>AB12</xm:sqref>
        </x14:conditionalFormatting>
        <x14:conditionalFormatting xmlns:xm="http://schemas.microsoft.com/office/excel/2006/main">
          <x14:cfRule type="iconSet" priority="14" id="{431A57C8-8859-F646-8997-AF33BA526C05}">
            <x14:iconSet custom="1">
              <x14:cfvo type="percent">
                <xm:f>0</xm:f>
              </x14:cfvo>
              <x14:cfvo type="num">
                <xm:f>$AC$4</xm:f>
              </x14:cfvo>
              <x14:cfvo type="num" gte="0">
                <xm:f>$AC$4</xm:f>
              </x14:cfvo>
              <x14:cfIcon iconSet="3TrafficLights1" iconId="1"/>
              <x14:cfIcon iconSet="3TrafficLights1" iconId="2"/>
              <x14:cfIcon iconSet="3TrafficLights1" iconId="0"/>
            </x14:iconSet>
          </x14:cfRule>
          <xm:sqref>AD4</xm:sqref>
        </x14:conditionalFormatting>
        <x14:conditionalFormatting xmlns:xm="http://schemas.microsoft.com/office/excel/2006/main">
          <x14:cfRule type="iconSet" priority="1" id="{AA895444-A624-4F05-A33A-3D5A3B67656F}">
            <x14:iconSet custom="1">
              <x14:cfvo type="percent">
                <xm:f>0</xm:f>
              </x14:cfvo>
              <x14:cfvo type="num">
                <xm:f>$AC$12</xm:f>
              </x14:cfvo>
              <x14:cfvo type="num" gte="0">
                <xm:f>$AC$12</xm:f>
              </x14:cfvo>
              <x14:cfIcon iconSet="3TrafficLights1" iconId="1"/>
              <x14:cfIcon iconSet="3TrafficLights1" iconId="2"/>
              <x14:cfIcon iconSet="3TrafficLights1" iconId="0"/>
            </x14:iconSet>
          </x14:cfRule>
          <xm:sqref>AD12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6D07-D0B8-45EE-BB01-F42AC21D9FCA}">
  <dimension ref="A1:AE111"/>
  <sheetViews>
    <sheetView zoomScale="110" zoomScaleNormal="110" workbookViewId="0">
      <selection activeCell="H11" sqref="H11"/>
    </sheetView>
  </sheetViews>
  <sheetFormatPr baseColWidth="10" defaultColWidth="11" defaultRowHeight="12" x14ac:dyDescent="0.15"/>
  <cols>
    <col min="1" max="1" width="22.1640625" style="119" customWidth="1"/>
    <col min="2" max="3" width="2.1640625" style="119" customWidth="1"/>
    <col min="4" max="4" width="29.5" style="119" customWidth="1"/>
    <col min="5" max="28" width="15.6640625" style="119" customWidth="1"/>
    <col min="29" max="29" width="15.6640625" style="151" customWidth="1"/>
    <col min="30" max="30" width="22.5" style="151" customWidth="1"/>
    <col min="31" max="16384" width="11" style="119"/>
  </cols>
  <sheetData>
    <row r="1" spans="1:31" s="118" customFormat="1" ht="103.5" customHeight="1" x14ac:dyDescent="0.2">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row>
    <row r="2" spans="1:31" ht="22" x14ac:dyDescent="0.2">
      <c r="A2" s="201"/>
      <c r="B2" s="202"/>
      <c r="C2" s="203"/>
      <c r="D2" s="204" t="s">
        <v>16</v>
      </c>
      <c r="E2" s="240" t="s">
        <v>64</v>
      </c>
      <c r="F2" s="241"/>
      <c r="G2" s="240" t="s">
        <v>65</v>
      </c>
      <c r="H2" s="241"/>
      <c r="I2" s="240" t="s">
        <v>66</v>
      </c>
      <c r="J2" s="241"/>
      <c r="K2" s="240" t="s">
        <v>67</v>
      </c>
      <c r="L2" s="241"/>
      <c r="M2" s="240" t="s">
        <v>68</v>
      </c>
      <c r="N2" s="241"/>
      <c r="O2" s="240" t="s">
        <v>69</v>
      </c>
      <c r="P2" s="241"/>
      <c r="Q2" s="240" t="s">
        <v>70</v>
      </c>
      <c r="R2" s="241"/>
      <c r="S2" s="240" t="s">
        <v>71</v>
      </c>
      <c r="T2" s="241"/>
      <c r="U2" s="240" t="s">
        <v>72</v>
      </c>
      <c r="V2" s="241"/>
      <c r="W2" s="240" t="s">
        <v>73</v>
      </c>
      <c r="X2" s="241"/>
      <c r="Y2" s="240" t="s">
        <v>74</v>
      </c>
      <c r="Z2" s="241"/>
      <c r="AA2" s="240" t="s">
        <v>75</v>
      </c>
      <c r="AB2" s="241"/>
      <c r="AC2" s="242" t="s">
        <v>7</v>
      </c>
      <c r="AD2" s="243"/>
      <c r="AE2" s="118"/>
    </row>
    <row r="3" spans="1:31" ht="22" x14ac:dyDescent="0.2">
      <c r="A3" s="214"/>
      <c r="B3" s="209"/>
      <c r="C3" s="210"/>
      <c r="D3" s="211"/>
      <c r="E3" s="212" t="s">
        <v>56</v>
      </c>
      <c r="F3" s="212" t="s">
        <v>57</v>
      </c>
      <c r="G3" s="212" t="s">
        <v>56</v>
      </c>
      <c r="H3" s="212" t="s">
        <v>57</v>
      </c>
      <c r="I3" s="212" t="s">
        <v>56</v>
      </c>
      <c r="J3" s="212" t="s">
        <v>57</v>
      </c>
      <c r="K3" s="212" t="s">
        <v>56</v>
      </c>
      <c r="L3" s="212" t="s">
        <v>57</v>
      </c>
      <c r="M3" s="212" t="s">
        <v>56</v>
      </c>
      <c r="N3" s="212" t="s">
        <v>57</v>
      </c>
      <c r="O3" s="212" t="s">
        <v>56</v>
      </c>
      <c r="P3" s="212" t="s">
        <v>57</v>
      </c>
      <c r="Q3" s="212" t="s">
        <v>56</v>
      </c>
      <c r="R3" s="212" t="s">
        <v>57</v>
      </c>
      <c r="S3" s="212" t="s">
        <v>56</v>
      </c>
      <c r="T3" s="212" t="s">
        <v>57</v>
      </c>
      <c r="U3" s="212" t="s">
        <v>56</v>
      </c>
      <c r="V3" s="212" t="s">
        <v>57</v>
      </c>
      <c r="W3" s="212" t="s">
        <v>56</v>
      </c>
      <c r="X3" s="212" t="s">
        <v>57</v>
      </c>
      <c r="Y3" s="212" t="s">
        <v>56</v>
      </c>
      <c r="Z3" s="212" t="s">
        <v>57</v>
      </c>
      <c r="AA3" s="212" t="s">
        <v>56</v>
      </c>
      <c r="AB3" s="212" t="s">
        <v>57</v>
      </c>
      <c r="AC3" s="213" t="s">
        <v>56</v>
      </c>
      <c r="AD3" s="213" t="s">
        <v>57</v>
      </c>
      <c r="AE3" s="118"/>
    </row>
    <row r="4" spans="1:31" ht="21" x14ac:dyDescent="0.2">
      <c r="A4" s="120" t="s">
        <v>45</v>
      </c>
      <c r="B4" s="121"/>
      <c r="C4" s="266"/>
      <c r="D4" s="257" t="s">
        <v>8</v>
      </c>
      <c r="E4" s="267">
        <f>SUM(E5:E14)</f>
        <v>0</v>
      </c>
      <c r="F4" s="267">
        <f t="shared" ref="F4:AB4" si="0">SUM(F5:F14)</f>
        <v>85000</v>
      </c>
      <c r="G4" s="267">
        <f t="shared" si="0"/>
        <v>0</v>
      </c>
      <c r="H4" s="267">
        <f t="shared" si="0"/>
        <v>0</v>
      </c>
      <c r="I4" s="267">
        <f t="shared" si="0"/>
        <v>0</v>
      </c>
      <c r="J4" s="267">
        <f t="shared" si="0"/>
        <v>0</v>
      </c>
      <c r="K4" s="267">
        <f t="shared" si="0"/>
        <v>0</v>
      </c>
      <c r="L4" s="267">
        <f t="shared" si="0"/>
        <v>0</v>
      </c>
      <c r="M4" s="267">
        <f t="shared" si="0"/>
        <v>0</v>
      </c>
      <c r="N4" s="267">
        <f t="shared" si="0"/>
        <v>0</v>
      </c>
      <c r="O4" s="267">
        <f t="shared" si="0"/>
        <v>0</v>
      </c>
      <c r="P4" s="267">
        <f t="shared" si="0"/>
        <v>0</v>
      </c>
      <c r="Q4" s="267">
        <f t="shared" si="0"/>
        <v>0</v>
      </c>
      <c r="R4" s="267">
        <f t="shared" si="0"/>
        <v>0</v>
      </c>
      <c r="S4" s="267">
        <f t="shared" si="0"/>
        <v>0</v>
      </c>
      <c r="T4" s="267">
        <f t="shared" si="0"/>
        <v>0</v>
      </c>
      <c r="U4" s="267">
        <f t="shared" si="0"/>
        <v>0</v>
      </c>
      <c r="V4" s="267">
        <f t="shared" si="0"/>
        <v>56000</v>
      </c>
      <c r="W4" s="267">
        <f t="shared" si="0"/>
        <v>0</v>
      </c>
      <c r="X4" s="267">
        <f t="shared" si="0"/>
        <v>0</v>
      </c>
      <c r="Y4" s="267">
        <f t="shared" si="0"/>
        <v>0</v>
      </c>
      <c r="Z4" s="267">
        <f t="shared" si="0"/>
        <v>0</v>
      </c>
      <c r="AA4" s="267">
        <f t="shared" si="0"/>
        <v>0</v>
      </c>
      <c r="AB4" s="267">
        <f t="shared" si="0"/>
        <v>0</v>
      </c>
      <c r="AC4" s="268">
        <f>SUM(AA4+Y4+W4+U4+S4+Q4+O4+M4+K4+I4+G4+E4)</f>
        <v>0</v>
      </c>
      <c r="AD4" s="269">
        <f>SUM(AB4+Z4+X4+V4+T4+R4+P4+N4+L4+J4+H4+F4)</f>
        <v>141000</v>
      </c>
      <c r="AE4" s="118"/>
    </row>
    <row r="5" spans="1:31" ht="16" x14ac:dyDescent="0.2">
      <c r="A5" s="138"/>
      <c r="B5" s="123"/>
      <c r="C5" s="159"/>
      <c r="D5" s="160" t="s">
        <v>41</v>
      </c>
      <c r="E5" s="161"/>
      <c r="F5" s="162">
        <v>50000</v>
      </c>
      <c r="G5" s="161"/>
      <c r="H5" s="162"/>
      <c r="I5" s="161"/>
      <c r="J5" s="162"/>
      <c r="K5" s="161"/>
      <c r="L5" s="162"/>
      <c r="M5" s="161"/>
      <c r="N5" s="162"/>
      <c r="O5" s="161"/>
      <c r="P5" s="162"/>
      <c r="Q5" s="161"/>
      <c r="R5" s="162"/>
      <c r="S5" s="161"/>
      <c r="T5" s="162"/>
      <c r="U5" s="161"/>
      <c r="V5" s="162"/>
      <c r="W5" s="161"/>
      <c r="X5" s="162"/>
      <c r="Y5" s="161"/>
      <c r="Z5" s="162"/>
      <c r="AA5" s="161"/>
      <c r="AB5" s="162"/>
      <c r="AC5" s="163">
        <f t="shared" ref="AC5:AC68" si="1">SUM(AA5+Y5+W5+U5+S5+Q5+O5+M5+K5+I5+G5+E5)</f>
        <v>0</v>
      </c>
      <c r="AD5" s="164">
        <f t="shared" ref="AD5:AD68" si="2">SUM(AB5+Z5+X5+V5+T5+R5+P5+N5+L5+J5+H5+F5)</f>
        <v>50000</v>
      </c>
      <c r="AE5" s="118"/>
    </row>
    <row r="6" spans="1:31" ht="16" x14ac:dyDescent="0.2">
      <c r="A6" s="138"/>
      <c r="B6" s="123"/>
      <c r="C6" s="165"/>
      <c r="D6" s="166" t="s">
        <v>42</v>
      </c>
      <c r="E6" s="161"/>
      <c r="F6" s="162">
        <v>25000</v>
      </c>
      <c r="G6" s="161"/>
      <c r="H6" s="162"/>
      <c r="I6" s="161"/>
      <c r="J6" s="162"/>
      <c r="K6" s="161"/>
      <c r="L6" s="162"/>
      <c r="M6" s="161"/>
      <c r="N6" s="162"/>
      <c r="O6" s="161"/>
      <c r="P6" s="162"/>
      <c r="Q6" s="161"/>
      <c r="R6" s="162"/>
      <c r="S6" s="161"/>
      <c r="T6" s="162"/>
      <c r="U6" s="161"/>
      <c r="V6" s="162">
        <v>56000</v>
      </c>
      <c r="W6" s="161"/>
      <c r="X6" s="162"/>
      <c r="Y6" s="161"/>
      <c r="Z6" s="162"/>
      <c r="AA6" s="161"/>
      <c r="AB6" s="162"/>
      <c r="AC6" s="163">
        <f t="shared" si="1"/>
        <v>0</v>
      </c>
      <c r="AD6" s="164">
        <f t="shared" si="2"/>
        <v>81000</v>
      </c>
      <c r="AE6" s="118"/>
    </row>
    <row r="7" spans="1:31" ht="16" x14ac:dyDescent="0.2">
      <c r="A7" s="138"/>
      <c r="B7" s="123"/>
      <c r="C7" s="167"/>
      <c r="D7" s="166" t="s">
        <v>43</v>
      </c>
      <c r="E7" s="161"/>
      <c r="F7" s="162">
        <v>10000</v>
      </c>
      <c r="G7" s="161"/>
      <c r="H7" s="162"/>
      <c r="I7" s="161"/>
      <c r="J7" s="162"/>
      <c r="K7" s="161"/>
      <c r="L7" s="162"/>
      <c r="M7" s="161"/>
      <c r="N7" s="162"/>
      <c r="O7" s="161"/>
      <c r="P7" s="162"/>
      <c r="Q7" s="161"/>
      <c r="R7" s="162"/>
      <c r="S7" s="161"/>
      <c r="T7" s="162"/>
      <c r="U7" s="161"/>
      <c r="V7" s="162"/>
      <c r="W7" s="161"/>
      <c r="X7" s="162"/>
      <c r="Y7" s="161"/>
      <c r="Z7" s="162"/>
      <c r="AA7" s="161"/>
      <c r="AB7" s="162"/>
      <c r="AC7" s="163">
        <f t="shared" si="1"/>
        <v>0</v>
      </c>
      <c r="AD7" s="164">
        <f t="shared" si="2"/>
        <v>10000</v>
      </c>
      <c r="AE7" s="118"/>
    </row>
    <row r="8" spans="1:31" ht="16" x14ac:dyDescent="0.2">
      <c r="A8" s="138"/>
      <c r="B8" s="123"/>
      <c r="C8" s="168"/>
      <c r="D8" s="169" t="s">
        <v>146</v>
      </c>
      <c r="E8" s="161"/>
      <c r="F8" s="162"/>
      <c r="G8" s="161"/>
      <c r="H8" s="162"/>
      <c r="I8" s="161"/>
      <c r="J8" s="162"/>
      <c r="K8" s="161"/>
      <c r="L8" s="162"/>
      <c r="M8" s="161"/>
      <c r="N8" s="162"/>
      <c r="O8" s="161"/>
      <c r="P8" s="162"/>
      <c r="Q8" s="161"/>
      <c r="R8" s="162"/>
      <c r="S8" s="161"/>
      <c r="T8" s="162"/>
      <c r="U8" s="161"/>
      <c r="V8" s="162"/>
      <c r="W8" s="161"/>
      <c r="X8" s="162"/>
      <c r="Y8" s="161"/>
      <c r="Z8" s="162"/>
      <c r="AA8" s="161"/>
      <c r="AB8" s="162"/>
      <c r="AC8" s="163">
        <f t="shared" si="1"/>
        <v>0</v>
      </c>
      <c r="AD8" s="164">
        <f t="shared" si="2"/>
        <v>0</v>
      </c>
      <c r="AE8" s="118"/>
    </row>
    <row r="9" spans="1:31" ht="16" x14ac:dyDescent="0.2">
      <c r="A9" s="138"/>
      <c r="B9" s="123"/>
      <c r="C9" s="168"/>
      <c r="D9" s="169"/>
      <c r="E9" s="161"/>
      <c r="F9" s="162"/>
      <c r="G9" s="161"/>
      <c r="H9" s="162"/>
      <c r="I9" s="161"/>
      <c r="J9" s="162"/>
      <c r="K9" s="161"/>
      <c r="L9" s="162"/>
      <c r="M9" s="161"/>
      <c r="N9" s="162"/>
      <c r="O9" s="161"/>
      <c r="P9" s="162"/>
      <c r="Q9" s="161"/>
      <c r="R9" s="162"/>
      <c r="S9" s="161"/>
      <c r="T9" s="162"/>
      <c r="U9" s="161"/>
      <c r="V9" s="162"/>
      <c r="W9" s="161"/>
      <c r="X9" s="162"/>
      <c r="Y9" s="161"/>
      <c r="Z9" s="162"/>
      <c r="AA9" s="161"/>
      <c r="AB9" s="162"/>
      <c r="AC9" s="163">
        <f t="shared" si="1"/>
        <v>0</v>
      </c>
      <c r="AD9" s="164">
        <f t="shared" si="2"/>
        <v>0</v>
      </c>
      <c r="AE9" s="118"/>
    </row>
    <row r="10" spans="1:31" ht="16" x14ac:dyDescent="0.2">
      <c r="A10" s="138"/>
      <c r="B10" s="123"/>
      <c r="C10" s="168"/>
      <c r="D10" s="169"/>
      <c r="E10" s="161"/>
      <c r="F10" s="162"/>
      <c r="G10" s="161"/>
      <c r="H10" s="162"/>
      <c r="I10" s="161"/>
      <c r="J10" s="162"/>
      <c r="K10" s="161"/>
      <c r="L10" s="162"/>
      <c r="M10" s="161"/>
      <c r="N10" s="162"/>
      <c r="O10" s="161"/>
      <c r="P10" s="162"/>
      <c r="Q10" s="161"/>
      <c r="R10" s="162"/>
      <c r="S10" s="161"/>
      <c r="T10" s="162"/>
      <c r="U10" s="161"/>
      <c r="V10" s="162"/>
      <c r="W10" s="161"/>
      <c r="X10" s="162"/>
      <c r="Y10" s="161"/>
      <c r="Z10" s="162"/>
      <c r="AA10" s="161"/>
      <c r="AB10" s="162"/>
      <c r="AC10" s="163">
        <f t="shared" si="1"/>
        <v>0</v>
      </c>
      <c r="AD10" s="164">
        <f t="shared" si="2"/>
        <v>0</v>
      </c>
      <c r="AE10" s="118"/>
    </row>
    <row r="11" spans="1:31" ht="16" x14ac:dyDescent="0.2">
      <c r="A11" s="138"/>
      <c r="B11" s="123"/>
      <c r="C11" s="168"/>
      <c r="D11" s="169"/>
      <c r="E11" s="161"/>
      <c r="F11" s="162"/>
      <c r="G11" s="161"/>
      <c r="H11" s="162"/>
      <c r="I11" s="161"/>
      <c r="J11" s="162"/>
      <c r="K11" s="161"/>
      <c r="L11" s="162"/>
      <c r="M11" s="161"/>
      <c r="N11" s="162"/>
      <c r="O11" s="161"/>
      <c r="P11" s="162"/>
      <c r="Q11" s="161"/>
      <c r="R11" s="162"/>
      <c r="S11" s="161"/>
      <c r="T11" s="162"/>
      <c r="U11" s="161"/>
      <c r="V11" s="162"/>
      <c r="W11" s="161"/>
      <c r="X11" s="162"/>
      <c r="Y11" s="161"/>
      <c r="Z11" s="162"/>
      <c r="AA11" s="161"/>
      <c r="AB11" s="162"/>
      <c r="AC11" s="163">
        <f t="shared" si="1"/>
        <v>0</v>
      </c>
      <c r="AD11" s="164">
        <f t="shared" si="2"/>
        <v>0</v>
      </c>
      <c r="AE11" s="118"/>
    </row>
    <row r="12" spans="1:31" ht="16" x14ac:dyDescent="0.2">
      <c r="A12" s="138"/>
      <c r="B12" s="123"/>
      <c r="C12" s="168"/>
      <c r="D12" s="169"/>
      <c r="E12" s="161"/>
      <c r="F12" s="162"/>
      <c r="G12" s="161"/>
      <c r="H12" s="162"/>
      <c r="I12" s="161"/>
      <c r="J12" s="162"/>
      <c r="K12" s="161"/>
      <c r="L12" s="162"/>
      <c r="M12" s="161"/>
      <c r="N12" s="162"/>
      <c r="O12" s="161"/>
      <c r="P12" s="162"/>
      <c r="Q12" s="161"/>
      <c r="R12" s="162"/>
      <c r="S12" s="161"/>
      <c r="T12" s="162"/>
      <c r="U12" s="161"/>
      <c r="V12" s="162"/>
      <c r="W12" s="161"/>
      <c r="X12" s="162"/>
      <c r="Y12" s="161"/>
      <c r="Z12" s="162"/>
      <c r="AA12" s="161"/>
      <c r="AB12" s="162"/>
      <c r="AC12" s="163">
        <f t="shared" si="1"/>
        <v>0</v>
      </c>
      <c r="AD12" s="164">
        <f t="shared" si="2"/>
        <v>0</v>
      </c>
      <c r="AE12" s="118"/>
    </row>
    <row r="13" spans="1:31" ht="16" x14ac:dyDescent="0.2">
      <c r="A13" s="138"/>
      <c r="B13" s="123"/>
      <c r="C13" s="168"/>
      <c r="D13" s="169"/>
      <c r="E13" s="161"/>
      <c r="F13" s="162"/>
      <c r="G13" s="161"/>
      <c r="H13" s="162"/>
      <c r="I13" s="161"/>
      <c r="J13" s="162"/>
      <c r="K13" s="161"/>
      <c r="L13" s="162"/>
      <c r="M13" s="161"/>
      <c r="N13" s="162"/>
      <c r="O13" s="161"/>
      <c r="P13" s="162"/>
      <c r="Q13" s="161"/>
      <c r="R13" s="162"/>
      <c r="S13" s="161"/>
      <c r="T13" s="162"/>
      <c r="U13" s="161"/>
      <c r="V13" s="162"/>
      <c r="W13" s="161"/>
      <c r="X13" s="162"/>
      <c r="Y13" s="161"/>
      <c r="Z13" s="162"/>
      <c r="AA13" s="161"/>
      <c r="AB13" s="162"/>
      <c r="AC13" s="163">
        <f t="shared" si="1"/>
        <v>0</v>
      </c>
      <c r="AD13" s="164">
        <f t="shared" si="2"/>
        <v>0</v>
      </c>
      <c r="AE13" s="118"/>
    </row>
    <row r="14" spans="1:31" ht="16" x14ac:dyDescent="0.2">
      <c r="A14" s="138"/>
      <c r="B14" s="123"/>
      <c r="C14" s="170"/>
      <c r="D14" s="171"/>
      <c r="E14" s="161"/>
      <c r="F14" s="162"/>
      <c r="G14" s="161"/>
      <c r="H14" s="162"/>
      <c r="I14" s="161"/>
      <c r="J14" s="162"/>
      <c r="K14" s="161"/>
      <c r="L14" s="162"/>
      <c r="M14" s="161"/>
      <c r="N14" s="162"/>
      <c r="O14" s="161"/>
      <c r="P14" s="162"/>
      <c r="Q14" s="161"/>
      <c r="R14" s="162"/>
      <c r="S14" s="161"/>
      <c r="T14" s="162"/>
      <c r="U14" s="161"/>
      <c r="V14" s="162"/>
      <c r="W14" s="161"/>
      <c r="X14" s="162"/>
      <c r="Y14" s="161"/>
      <c r="Z14" s="162"/>
      <c r="AA14" s="161"/>
      <c r="AB14" s="162"/>
      <c r="AC14" s="163">
        <f t="shared" si="1"/>
        <v>0</v>
      </c>
      <c r="AD14" s="164">
        <f t="shared" si="2"/>
        <v>0</v>
      </c>
      <c r="AE14" s="118"/>
    </row>
    <row r="15" spans="1:31" ht="21" x14ac:dyDescent="0.2">
      <c r="A15" s="138"/>
      <c r="B15" s="123"/>
      <c r="C15" s="172"/>
      <c r="D15" s="169"/>
      <c r="E15" s="162"/>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4"/>
      <c r="AD15" s="175"/>
      <c r="AE15" s="118"/>
    </row>
    <row r="16" spans="1:31" ht="31.5" customHeight="1" x14ac:dyDescent="0.2">
      <c r="A16" s="138" t="s">
        <v>44</v>
      </c>
      <c r="B16" s="123"/>
      <c r="C16" s="270"/>
      <c r="D16" s="263" t="s">
        <v>8</v>
      </c>
      <c r="E16" s="271">
        <f>SUM(E17:E27)</f>
        <v>200</v>
      </c>
      <c r="F16" s="267">
        <f t="shared" ref="F16:AB16" si="3">SUM(F17:F27)</f>
        <v>0</v>
      </c>
      <c r="G16" s="271">
        <f t="shared" si="3"/>
        <v>0</v>
      </c>
      <c r="H16" s="267">
        <f t="shared" si="3"/>
        <v>0</v>
      </c>
      <c r="I16" s="271">
        <f t="shared" si="3"/>
        <v>0</v>
      </c>
      <c r="J16" s="267">
        <f t="shared" si="3"/>
        <v>0</v>
      </c>
      <c r="K16" s="271">
        <f t="shared" si="3"/>
        <v>0</v>
      </c>
      <c r="L16" s="267">
        <f t="shared" si="3"/>
        <v>0</v>
      </c>
      <c r="M16" s="271">
        <f t="shared" si="3"/>
        <v>0</v>
      </c>
      <c r="N16" s="267">
        <f t="shared" si="3"/>
        <v>0</v>
      </c>
      <c r="O16" s="271">
        <f t="shared" si="3"/>
        <v>0</v>
      </c>
      <c r="P16" s="267">
        <f t="shared" si="3"/>
        <v>5000</v>
      </c>
      <c r="Q16" s="271">
        <f t="shared" si="3"/>
        <v>0</v>
      </c>
      <c r="R16" s="267">
        <f t="shared" si="3"/>
        <v>5000</v>
      </c>
      <c r="S16" s="271">
        <f t="shared" si="3"/>
        <v>0</v>
      </c>
      <c r="T16" s="267">
        <f t="shared" si="3"/>
        <v>0</v>
      </c>
      <c r="U16" s="271">
        <f t="shared" si="3"/>
        <v>0</v>
      </c>
      <c r="V16" s="267">
        <f t="shared" si="3"/>
        <v>0</v>
      </c>
      <c r="W16" s="271">
        <f t="shared" si="3"/>
        <v>0</v>
      </c>
      <c r="X16" s="267">
        <f t="shared" si="3"/>
        <v>0</v>
      </c>
      <c r="Y16" s="271">
        <f t="shared" si="3"/>
        <v>0</v>
      </c>
      <c r="Z16" s="267">
        <f t="shared" si="3"/>
        <v>0</v>
      </c>
      <c r="AA16" s="271">
        <f t="shared" si="3"/>
        <v>0</v>
      </c>
      <c r="AB16" s="267">
        <f t="shared" si="3"/>
        <v>0</v>
      </c>
      <c r="AC16" s="268">
        <f t="shared" si="1"/>
        <v>200</v>
      </c>
      <c r="AD16" s="269">
        <f t="shared" si="2"/>
        <v>10000</v>
      </c>
      <c r="AE16" s="118"/>
    </row>
    <row r="17" spans="1:31" ht="16" x14ac:dyDescent="0.2">
      <c r="A17" s="138"/>
      <c r="B17" s="123"/>
      <c r="C17" s="159"/>
      <c r="D17" s="166" t="s">
        <v>116</v>
      </c>
      <c r="E17" s="161">
        <v>200</v>
      </c>
      <c r="F17" s="162"/>
      <c r="G17" s="161"/>
      <c r="H17" s="162"/>
      <c r="I17" s="161"/>
      <c r="J17" s="162"/>
      <c r="K17" s="161"/>
      <c r="L17" s="162"/>
      <c r="M17" s="161"/>
      <c r="N17" s="162"/>
      <c r="O17" s="161"/>
      <c r="P17" s="162">
        <v>5000</v>
      </c>
      <c r="Q17" s="161"/>
      <c r="R17" s="162"/>
      <c r="S17" s="161"/>
      <c r="T17" s="162"/>
      <c r="U17" s="161"/>
      <c r="V17" s="162"/>
      <c r="W17" s="161"/>
      <c r="X17" s="162"/>
      <c r="Y17" s="161"/>
      <c r="Z17" s="162"/>
      <c r="AA17" s="161"/>
      <c r="AB17" s="162"/>
      <c r="AC17" s="163">
        <f t="shared" si="1"/>
        <v>200</v>
      </c>
      <c r="AD17" s="164">
        <f t="shared" si="2"/>
        <v>5000</v>
      </c>
      <c r="AE17" s="118"/>
    </row>
    <row r="18" spans="1:31" ht="16" x14ac:dyDescent="0.2">
      <c r="A18" s="138"/>
      <c r="B18" s="123"/>
      <c r="C18" s="165"/>
      <c r="D18" s="166" t="s">
        <v>17</v>
      </c>
      <c r="E18" s="161"/>
      <c r="F18" s="162"/>
      <c r="G18" s="161"/>
      <c r="H18" s="162"/>
      <c r="I18" s="161"/>
      <c r="J18" s="162"/>
      <c r="K18" s="161"/>
      <c r="L18" s="162"/>
      <c r="M18" s="161"/>
      <c r="N18" s="162"/>
      <c r="O18" s="161"/>
      <c r="P18" s="162"/>
      <c r="Q18" s="161"/>
      <c r="R18" s="162"/>
      <c r="S18" s="161"/>
      <c r="T18" s="162"/>
      <c r="U18" s="161"/>
      <c r="V18" s="162"/>
      <c r="W18" s="161"/>
      <c r="X18" s="162"/>
      <c r="Y18" s="161"/>
      <c r="Z18" s="162"/>
      <c r="AA18" s="161"/>
      <c r="AB18" s="162"/>
      <c r="AC18" s="163">
        <f t="shared" si="1"/>
        <v>0</v>
      </c>
      <c r="AD18" s="164">
        <f t="shared" si="2"/>
        <v>0</v>
      </c>
      <c r="AE18" s="118"/>
    </row>
    <row r="19" spans="1:31" ht="16" x14ac:dyDescent="0.2">
      <c r="A19" s="138"/>
      <c r="B19" s="123"/>
      <c r="C19" s="167"/>
      <c r="D19" s="119" t="s">
        <v>117</v>
      </c>
      <c r="E19" s="161"/>
      <c r="F19" s="162"/>
      <c r="G19" s="161"/>
      <c r="H19" s="162"/>
      <c r="I19" s="161"/>
      <c r="J19" s="162"/>
      <c r="K19" s="161"/>
      <c r="L19" s="162"/>
      <c r="M19" s="161"/>
      <c r="N19" s="162"/>
      <c r="O19" s="161"/>
      <c r="P19" s="162"/>
      <c r="Q19" s="161"/>
      <c r="R19" s="162"/>
      <c r="S19" s="161"/>
      <c r="T19" s="162"/>
      <c r="U19" s="161"/>
      <c r="V19" s="162"/>
      <c r="W19" s="161"/>
      <c r="X19" s="162"/>
      <c r="Y19" s="161"/>
      <c r="Z19" s="162"/>
      <c r="AA19" s="161"/>
      <c r="AB19" s="162"/>
      <c r="AC19" s="163">
        <f t="shared" si="1"/>
        <v>0</v>
      </c>
      <c r="AD19" s="164">
        <f t="shared" si="2"/>
        <v>0</v>
      </c>
      <c r="AE19" s="118"/>
    </row>
    <row r="20" spans="1:31" ht="16" x14ac:dyDescent="0.2">
      <c r="A20" s="138"/>
      <c r="B20" s="123"/>
      <c r="C20" s="165"/>
      <c r="D20" s="166" t="s">
        <v>124</v>
      </c>
      <c r="E20" s="161"/>
      <c r="F20" s="162"/>
      <c r="G20" s="161"/>
      <c r="H20" s="162"/>
      <c r="I20" s="161"/>
      <c r="J20" s="162"/>
      <c r="K20" s="161"/>
      <c r="L20" s="162"/>
      <c r="M20" s="161"/>
      <c r="N20" s="162"/>
      <c r="O20" s="161"/>
      <c r="P20" s="162"/>
      <c r="Q20" s="161"/>
      <c r="R20" s="162">
        <v>5000</v>
      </c>
      <c r="S20" s="161"/>
      <c r="T20" s="162"/>
      <c r="U20" s="161"/>
      <c r="V20" s="162"/>
      <c r="W20" s="161"/>
      <c r="X20" s="162"/>
      <c r="Y20" s="161"/>
      <c r="Z20" s="162"/>
      <c r="AA20" s="161"/>
      <c r="AB20" s="162"/>
      <c r="AC20" s="163">
        <f t="shared" si="1"/>
        <v>0</v>
      </c>
      <c r="AD20" s="164">
        <f t="shared" si="2"/>
        <v>5000</v>
      </c>
      <c r="AE20" s="118"/>
    </row>
    <row r="21" spans="1:31" ht="16" x14ac:dyDescent="0.2">
      <c r="A21" s="138"/>
      <c r="B21" s="123"/>
      <c r="C21" s="167"/>
      <c r="D21" s="166" t="s">
        <v>18</v>
      </c>
      <c r="E21" s="161"/>
      <c r="F21" s="162"/>
      <c r="G21" s="161"/>
      <c r="H21" s="162"/>
      <c r="I21" s="161"/>
      <c r="J21" s="162"/>
      <c r="K21" s="161"/>
      <c r="L21" s="162"/>
      <c r="M21" s="161"/>
      <c r="N21" s="162"/>
      <c r="O21" s="161"/>
      <c r="P21" s="162"/>
      <c r="Q21" s="161"/>
      <c r="R21" s="162"/>
      <c r="S21" s="161"/>
      <c r="T21" s="162"/>
      <c r="U21" s="161"/>
      <c r="V21" s="162"/>
      <c r="W21" s="161"/>
      <c r="X21" s="162"/>
      <c r="Y21" s="161"/>
      <c r="Z21" s="162"/>
      <c r="AA21" s="161"/>
      <c r="AB21" s="162"/>
      <c r="AC21" s="163">
        <f t="shared" si="1"/>
        <v>0</v>
      </c>
      <c r="AD21" s="164">
        <f t="shared" si="2"/>
        <v>0</v>
      </c>
      <c r="AE21" s="118"/>
    </row>
    <row r="22" spans="1:31" ht="16" x14ac:dyDescent="0.2">
      <c r="A22" s="138"/>
      <c r="B22" s="123"/>
      <c r="C22" s="176"/>
      <c r="D22" s="166" t="s">
        <v>125</v>
      </c>
      <c r="E22" s="161"/>
      <c r="F22" s="162"/>
      <c r="G22" s="161"/>
      <c r="H22" s="162"/>
      <c r="I22" s="161"/>
      <c r="J22" s="162"/>
      <c r="K22" s="161"/>
      <c r="L22" s="162"/>
      <c r="M22" s="161"/>
      <c r="N22" s="162"/>
      <c r="O22" s="161"/>
      <c r="P22" s="162"/>
      <c r="Q22" s="161"/>
      <c r="R22" s="162"/>
      <c r="S22" s="161"/>
      <c r="T22" s="162"/>
      <c r="U22" s="161"/>
      <c r="V22" s="162"/>
      <c r="W22" s="161"/>
      <c r="X22" s="162"/>
      <c r="Y22" s="161"/>
      <c r="Z22" s="162"/>
      <c r="AA22" s="161"/>
      <c r="AB22" s="162"/>
      <c r="AC22" s="163">
        <f t="shared" si="1"/>
        <v>0</v>
      </c>
      <c r="AD22" s="164">
        <f t="shared" si="2"/>
        <v>0</v>
      </c>
      <c r="AE22" s="118"/>
    </row>
    <row r="23" spans="1:31" ht="16" x14ac:dyDescent="0.2">
      <c r="A23" s="138"/>
      <c r="B23" s="123"/>
      <c r="C23" s="176"/>
      <c r="D23" s="119" t="s">
        <v>126</v>
      </c>
      <c r="E23" s="161"/>
      <c r="F23" s="162"/>
      <c r="G23" s="161"/>
      <c r="H23" s="162"/>
      <c r="I23" s="161"/>
      <c r="J23" s="162"/>
      <c r="K23" s="161"/>
      <c r="L23" s="162"/>
      <c r="M23" s="161"/>
      <c r="N23" s="162"/>
      <c r="O23" s="161"/>
      <c r="P23" s="162"/>
      <c r="Q23" s="161"/>
      <c r="R23" s="162"/>
      <c r="S23" s="161"/>
      <c r="T23" s="162"/>
      <c r="U23" s="161"/>
      <c r="V23" s="162"/>
      <c r="W23" s="161"/>
      <c r="X23" s="162"/>
      <c r="Y23" s="161"/>
      <c r="Z23" s="162"/>
      <c r="AA23" s="161"/>
      <c r="AB23" s="162"/>
      <c r="AC23" s="163">
        <f t="shared" si="1"/>
        <v>0</v>
      </c>
      <c r="AD23" s="164">
        <f t="shared" si="2"/>
        <v>0</v>
      </c>
      <c r="AE23" s="118"/>
    </row>
    <row r="24" spans="1:31" ht="26" x14ac:dyDescent="0.2">
      <c r="A24" s="138"/>
      <c r="B24" s="123"/>
      <c r="C24" s="176"/>
      <c r="D24" s="177" t="s">
        <v>19</v>
      </c>
      <c r="E24" s="161"/>
      <c r="F24" s="162"/>
      <c r="G24" s="161"/>
      <c r="H24" s="162"/>
      <c r="I24" s="161"/>
      <c r="J24" s="162"/>
      <c r="K24" s="161"/>
      <c r="L24" s="162"/>
      <c r="M24" s="161"/>
      <c r="N24" s="162"/>
      <c r="O24" s="161"/>
      <c r="P24" s="162"/>
      <c r="Q24" s="161"/>
      <c r="R24" s="162"/>
      <c r="S24" s="161"/>
      <c r="T24" s="162"/>
      <c r="U24" s="161"/>
      <c r="V24" s="162"/>
      <c r="W24" s="161"/>
      <c r="X24" s="162"/>
      <c r="Y24" s="161"/>
      <c r="Z24" s="162"/>
      <c r="AA24" s="161"/>
      <c r="AB24" s="162"/>
      <c r="AC24" s="163">
        <f t="shared" si="1"/>
        <v>0</v>
      </c>
      <c r="AD24" s="164">
        <f t="shared" si="2"/>
        <v>0</v>
      </c>
      <c r="AE24" s="118"/>
    </row>
    <row r="25" spans="1:31" ht="16" x14ac:dyDescent="0.2">
      <c r="A25" s="138"/>
      <c r="B25" s="123"/>
      <c r="C25" s="176"/>
      <c r="E25" s="161"/>
      <c r="F25" s="162"/>
      <c r="G25" s="161"/>
      <c r="H25" s="162"/>
      <c r="I25" s="161"/>
      <c r="J25" s="162"/>
      <c r="K25" s="161"/>
      <c r="L25" s="162"/>
      <c r="M25" s="161"/>
      <c r="N25" s="162"/>
      <c r="O25" s="161"/>
      <c r="P25" s="162"/>
      <c r="Q25" s="161"/>
      <c r="R25" s="162"/>
      <c r="S25" s="161"/>
      <c r="T25" s="162"/>
      <c r="U25" s="161"/>
      <c r="V25" s="162"/>
      <c r="W25" s="161"/>
      <c r="X25" s="162"/>
      <c r="Y25" s="161"/>
      <c r="Z25" s="162"/>
      <c r="AA25" s="161"/>
      <c r="AB25" s="162"/>
      <c r="AC25" s="163">
        <f t="shared" si="1"/>
        <v>0</v>
      </c>
      <c r="AD25" s="164">
        <f t="shared" si="2"/>
        <v>0</v>
      </c>
      <c r="AE25" s="118"/>
    </row>
    <row r="26" spans="1:31" ht="16" x14ac:dyDescent="0.2">
      <c r="A26" s="138"/>
      <c r="B26" s="123"/>
      <c r="C26" s="176"/>
      <c r="D26" s="169"/>
      <c r="E26" s="161"/>
      <c r="F26" s="162"/>
      <c r="G26" s="161"/>
      <c r="H26" s="162"/>
      <c r="I26" s="161"/>
      <c r="J26" s="162"/>
      <c r="K26" s="161"/>
      <c r="L26" s="162"/>
      <c r="M26" s="161"/>
      <c r="N26" s="162"/>
      <c r="O26" s="161"/>
      <c r="P26" s="162"/>
      <c r="Q26" s="161"/>
      <c r="R26" s="162"/>
      <c r="S26" s="161"/>
      <c r="T26" s="162"/>
      <c r="U26" s="161"/>
      <c r="V26" s="162"/>
      <c r="W26" s="161"/>
      <c r="X26" s="162"/>
      <c r="Y26" s="161"/>
      <c r="Z26" s="162"/>
      <c r="AA26" s="161"/>
      <c r="AB26" s="162"/>
      <c r="AC26" s="163">
        <f t="shared" si="1"/>
        <v>0</v>
      </c>
      <c r="AD26" s="164">
        <f t="shared" si="2"/>
        <v>0</v>
      </c>
      <c r="AE26" s="118"/>
    </row>
    <row r="27" spans="1:31" ht="16" x14ac:dyDescent="0.2">
      <c r="A27" s="138"/>
      <c r="B27" s="123"/>
      <c r="C27" s="178"/>
      <c r="D27" s="169"/>
      <c r="E27" s="161"/>
      <c r="F27" s="162"/>
      <c r="G27" s="161"/>
      <c r="H27" s="162"/>
      <c r="I27" s="161"/>
      <c r="J27" s="162"/>
      <c r="K27" s="161"/>
      <c r="L27" s="162"/>
      <c r="M27" s="161"/>
      <c r="N27" s="162"/>
      <c r="O27" s="161"/>
      <c r="P27" s="162"/>
      <c r="Q27" s="161"/>
      <c r="R27" s="162"/>
      <c r="S27" s="161"/>
      <c r="T27" s="162"/>
      <c r="U27" s="161"/>
      <c r="V27" s="162"/>
      <c r="W27" s="161"/>
      <c r="X27" s="162"/>
      <c r="Y27" s="161"/>
      <c r="Z27" s="162"/>
      <c r="AA27" s="161"/>
      <c r="AB27" s="162"/>
      <c r="AC27" s="163">
        <f t="shared" si="1"/>
        <v>0</v>
      </c>
      <c r="AD27" s="164">
        <f t="shared" si="2"/>
        <v>0</v>
      </c>
      <c r="AE27" s="118"/>
    </row>
    <row r="28" spans="1:31" ht="21" x14ac:dyDescent="0.2">
      <c r="A28" s="138"/>
      <c r="B28" s="123"/>
      <c r="C28" s="172"/>
      <c r="D28" s="169"/>
      <c r="E28" s="169"/>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4"/>
      <c r="AD28" s="175"/>
      <c r="AE28" s="118"/>
    </row>
    <row r="29" spans="1:31" ht="33.75" customHeight="1" x14ac:dyDescent="0.2">
      <c r="A29" s="138" t="s">
        <v>49</v>
      </c>
      <c r="B29" s="123"/>
      <c r="C29" s="270"/>
      <c r="D29" s="263" t="s">
        <v>8</v>
      </c>
      <c r="E29" s="271">
        <f>SUM(E30:E39)</f>
        <v>0</v>
      </c>
      <c r="F29" s="267">
        <f t="shared" ref="F29:AB29" si="4">SUM(F30:F39)</f>
        <v>4000</v>
      </c>
      <c r="G29" s="271">
        <f t="shared" si="4"/>
        <v>3000</v>
      </c>
      <c r="H29" s="267">
        <f t="shared" si="4"/>
        <v>0</v>
      </c>
      <c r="I29" s="271">
        <f t="shared" si="4"/>
        <v>23000</v>
      </c>
      <c r="J29" s="267">
        <f t="shared" si="4"/>
        <v>23000</v>
      </c>
      <c r="K29" s="271">
        <f t="shared" si="4"/>
        <v>0</v>
      </c>
      <c r="L29" s="267">
        <f t="shared" si="4"/>
        <v>0</v>
      </c>
      <c r="M29" s="271">
        <f t="shared" si="4"/>
        <v>0</v>
      </c>
      <c r="N29" s="267">
        <f t="shared" si="4"/>
        <v>0</v>
      </c>
      <c r="O29" s="271">
        <f t="shared" si="4"/>
        <v>0</v>
      </c>
      <c r="P29" s="267">
        <f t="shared" si="4"/>
        <v>0</v>
      </c>
      <c r="Q29" s="271">
        <f t="shared" si="4"/>
        <v>0</v>
      </c>
      <c r="R29" s="267">
        <f t="shared" si="4"/>
        <v>0</v>
      </c>
      <c r="S29" s="271">
        <f t="shared" si="4"/>
        <v>0</v>
      </c>
      <c r="T29" s="267">
        <f t="shared" si="4"/>
        <v>45000</v>
      </c>
      <c r="U29" s="271">
        <f t="shared" si="4"/>
        <v>0</v>
      </c>
      <c r="V29" s="267">
        <f t="shared" si="4"/>
        <v>0</v>
      </c>
      <c r="W29" s="271">
        <f t="shared" si="4"/>
        <v>0</v>
      </c>
      <c r="X29" s="267">
        <f t="shared" si="4"/>
        <v>0</v>
      </c>
      <c r="Y29" s="271">
        <f t="shared" si="4"/>
        <v>0</v>
      </c>
      <c r="Z29" s="267">
        <f t="shared" si="4"/>
        <v>0</v>
      </c>
      <c r="AA29" s="271">
        <f t="shared" si="4"/>
        <v>0</v>
      </c>
      <c r="AB29" s="267">
        <f t="shared" si="4"/>
        <v>0</v>
      </c>
      <c r="AC29" s="268">
        <f t="shared" si="1"/>
        <v>26000</v>
      </c>
      <c r="AD29" s="269">
        <f t="shared" si="2"/>
        <v>72000</v>
      </c>
      <c r="AE29" s="118"/>
    </row>
    <row r="30" spans="1:31" ht="16" x14ac:dyDescent="0.2">
      <c r="A30" s="138"/>
      <c r="B30" s="123"/>
      <c r="C30" s="159"/>
      <c r="D30" s="160" t="s">
        <v>22</v>
      </c>
      <c r="E30" s="179"/>
      <c r="F30" s="162">
        <v>4000</v>
      </c>
      <c r="G30" s="161"/>
      <c r="H30" s="162"/>
      <c r="I30" s="161">
        <v>23000</v>
      </c>
      <c r="J30" s="162">
        <v>23000</v>
      </c>
      <c r="K30" s="161"/>
      <c r="L30" s="162"/>
      <c r="M30" s="161"/>
      <c r="N30" s="162"/>
      <c r="O30" s="161"/>
      <c r="P30" s="162"/>
      <c r="Q30" s="161"/>
      <c r="R30" s="162"/>
      <c r="S30" s="161"/>
      <c r="T30" s="162"/>
      <c r="U30" s="161"/>
      <c r="V30" s="162"/>
      <c r="W30" s="161"/>
      <c r="X30" s="162"/>
      <c r="Y30" s="161"/>
      <c r="Z30" s="162"/>
      <c r="AA30" s="161"/>
      <c r="AB30" s="162"/>
      <c r="AC30" s="163">
        <f t="shared" si="1"/>
        <v>23000</v>
      </c>
      <c r="AD30" s="164">
        <f t="shared" si="2"/>
        <v>27000</v>
      </c>
      <c r="AE30" s="118"/>
    </row>
    <row r="31" spans="1:31" ht="16" x14ac:dyDescent="0.2">
      <c r="A31" s="138"/>
      <c r="B31" s="123"/>
      <c r="C31" s="165"/>
      <c r="D31" s="166" t="s">
        <v>20</v>
      </c>
      <c r="E31" s="180"/>
      <c r="F31" s="181"/>
      <c r="G31" s="182">
        <v>3000</v>
      </c>
      <c r="H31" s="181"/>
      <c r="I31" s="182"/>
      <c r="J31" s="181"/>
      <c r="K31" s="182"/>
      <c r="L31" s="181"/>
      <c r="M31" s="182"/>
      <c r="N31" s="181"/>
      <c r="O31" s="182"/>
      <c r="P31" s="181"/>
      <c r="Q31" s="182"/>
      <c r="R31" s="181"/>
      <c r="S31" s="182"/>
      <c r="T31" s="181">
        <v>40000</v>
      </c>
      <c r="U31" s="182"/>
      <c r="V31" s="181"/>
      <c r="W31" s="182"/>
      <c r="X31" s="181"/>
      <c r="Y31" s="182"/>
      <c r="Z31" s="181"/>
      <c r="AA31" s="182"/>
      <c r="AB31" s="181"/>
      <c r="AC31" s="163">
        <f t="shared" si="1"/>
        <v>3000</v>
      </c>
      <c r="AD31" s="164">
        <f t="shared" si="2"/>
        <v>40000</v>
      </c>
      <c r="AE31" s="118"/>
    </row>
    <row r="32" spans="1:31" ht="16" x14ac:dyDescent="0.2">
      <c r="A32" s="138"/>
      <c r="B32" s="123"/>
      <c r="C32" s="165"/>
      <c r="D32" s="166" t="s">
        <v>21</v>
      </c>
      <c r="E32" s="180"/>
      <c r="F32" s="181"/>
      <c r="G32" s="182"/>
      <c r="H32" s="181"/>
      <c r="I32" s="182"/>
      <c r="J32" s="181"/>
      <c r="K32" s="182"/>
      <c r="L32" s="181"/>
      <c r="M32" s="182"/>
      <c r="N32" s="181"/>
      <c r="O32" s="182"/>
      <c r="P32" s="181"/>
      <c r="Q32" s="182"/>
      <c r="R32" s="181"/>
      <c r="S32" s="182"/>
      <c r="T32" s="181"/>
      <c r="U32" s="182"/>
      <c r="V32" s="181"/>
      <c r="W32" s="182"/>
      <c r="X32" s="181"/>
      <c r="Y32" s="182"/>
      <c r="Z32" s="181"/>
      <c r="AA32" s="182"/>
      <c r="AB32" s="181"/>
      <c r="AC32" s="163">
        <f t="shared" si="1"/>
        <v>0</v>
      </c>
      <c r="AD32" s="164">
        <f t="shared" si="2"/>
        <v>0</v>
      </c>
      <c r="AE32" s="118"/>
    </row>
    <row r="33" spans="1:31" ht="16" x14ac:dyDescent="0.2">
      <c r="A33" s="138"/>
      <c r="B33" s="123"/>
      <c r="C33" s="165"/>
      <c r="D33" s="166" t="s">
        <v>11</v>
      </c>
      <c r="E33" s="180"/>
      <c r="F33" s="181"/>
      <c r="G33" s="182"/>
      <c r="H33" s="181"/>
      <c r="I33" s="182"/>
      <c r="J33" s="181"/>
      <c r="K33" s="182"/>
      <c r="L33" s="181"/>
      <c r="M33" s="182"/>
      <c r="N33" s="181"/>
      <c r="O33" s="182"/>
      <c r="P33" s="181"/>
      <c r="Q33" s="182"/>
      <c r="R33" s="181"/>
      <c r="S33" s="182"/>
      <c r="T33" s="181"/>
      <c r="U33" s="182"/>
      <c r="V33" s="181"/>
      <c r="W33" s="182"/>
      <c r="X33" s="181"/>
      <c r="Y33" s="182"/>
      <c r="Z33" s="181"/>
      <c r="AA33" s="182"/>
      <c r="AB33" s="181"/>
      <c r="AC33" s="163">
        <f t="shared" si="1"/>
        <v>0</v>
      </c>
      <c r="AD33" s="164">
        <f t="shared" si="2"/>
        <v>0</v>
      </c>
      <c r="AE33" s="118"/>
    </row>
    <row r="34" spans="1:31" ht="16" x14ac:dyDescent="0.2">
      <c r="A34" s="138"/>
      <c r="B34" s="123"/>
      <c r="C34" s="165"/>
      <c r="E34" s="180"/>
      <c r="F34" s="181"/>
      <c r="G34" s="182"/>
      <c r="H34" s="181"/>
      <c r="I34" s="182"/>
      <c r="J34" s="181"/>
      <c r="K34" s="182"/>
      <c r="L34" s="181"/>
      <c r="M34" s="182"/>
      <c r="N34" s="181"/>
      <c r="O34" s="182"/>
      <c r="P34" s="181"/>
      <c r="Q34" s="182"/>
      <c r="R34" s="181"/>
      <c r="S34" s="182"/>
      <c r="T34" s="181"/>
      <c r="U34" s="182"/>
      <c r="V34" s="181"/>
      <c r="W34" s="182"/>
      <c r="X34" s="181"/>
      <c r="Y34" s="182"/>
      <c r="Z34" s="181"/>
      <c r="AA34" s="182"/>
      <c r="AB34" s="181"/>
      <c r="AC34" s="163">
        <f t="shared" si="1"/>
        <v>0</v>
      </c>
      <c r="AD34" s="164">
        <f t="shared" si="2"/>
        <v>0</v>
      </c>
      <c r="AE34" s="118"/>
    </row>
    <row r="35" spans="1:31" ht="16" x14ac:dyDescent="0.2">
      <c r="A35" s="138"/>
      <c r="B35" s="123"/>
      <c r="C35" s="165"/>
      <c r="D35" s="166"/>
      <c r="E35" s="180"/>
      <c r="F35" s="181"/>
      <c r="G35" s="182"/>
      <c r="H35" s="181"/>
      <c r="I35" s="182"/>
      <c r="J35" s="181"/>
      <c r="K35" s="182"/>
      <c r="L35" s="181"/>
      <c r="M35" s="182"/>
      <c r="N35" s="181"/>
      <c r="O35" s="182"/>
      <c r="P35" s="181"/>
      <c r="Q35" s="182"/>
      <c r="R35" s="181"/>
      <c r="S35" s="182"/>
      <c r="T35" s="181">
        <v>5000</v>
      </c>
      <c r="U35" s="182"/>
      <c r="V35" s="181"/>
      <c r="W35" s="182"/>
      <c r="X35" s="181"/>
      <c r="Y35" s="182"/>
      <c r="Z35" s="181"/>
      <c r="AA35" s="182"/>
      <c r="AB35" s="181"/>
      <c r="AC35" s="163">
        <f t="shared" si="1"/>
        <v>0</v>
      </c>
      <c r="AD35" s="164">
        <f t="shared" si="2"/>
        <v>5000</v>
      </c>
      <c r="AE35" s="118"/>
    </row>
    <row r="36" spans="1:31" ht="16" x14ac:dyDescent="0.2">
      <c r="A36" s="138"/>
      <c r="B36" s="123"/>
      <c r="C36" s="165"/>
      <c r="D36" s="166"/>
      <c r="E36" s="180"/>
      <c r="F36" s="181"/>
      <c r="G36" s="182"/>
      <c r="H36" s="181"/>
      <c r="I36" s="182"/>
      <c r="J36" s="181"/>
      <c r="K36" s="182"/>
      <c r="L36" s="181"/>
      <c r="M36" s="182"/>
      <c r="N36" s="181"/>
      <c r="O36" s="182"/>
      <c r="P36" s="181"/>
      <c r="Q36" s="182"/>
      <c r="R36" s="181"/>
      <c r="S36" s="182"/>
      <c r="T36" s="181"/>
      <c r="U36" s="182"/>
      <c r="V36" s="181"/>
      <c r="W36" s="182"/>
      <c r="X36" s="181"/>
      <c r="Y36" s="182"/>
      <c r="Z36" s="181"/>
      <c r="AA36" s="182"/>
      <c r="AB36" s="181"/>
      <c r="AC36" s="163">
        <f t="shared" si="1"/>
        <v>0</v>
      </c>
      <c r="AD36" s="164">
        <f t="shared" si="2"/>
        <v>0</v>
      </c>
      <c r="AE36" s="118"/>
    </row>
    <row r="37" spans="1:31" ht="16" x14ac:dyDescent="0.2">
      <c r="A37" s="138"/>
      <c r="B37" s="123"/>
      <c r="C37" s="165"/>
      <c r="D37" s="166"/>
      <c r="E37" s="180"/>
      <c r="F37" s="181"/>
      <c r="G37" s="182"/>
      <c r="H37" s="181"/>
      <c r="I37" s="182"/>
      <c r="J37" s="181"/>
      <c r="K37" s="182"/>
      <c r="L37" s="181"/>
      <c r="M37" s="182"/>
      <c r="N37" s="181"/>
      <c r="O37" s="182"/>
      <c r="P37" s="181"/>
      <c r="Q37" s="182"/>
      <c r="R37" s="181"/>
      <c r="S37" s="182"/>
      <c r="T37" s="181"/>
      <c r="U37" s="182"/>
      <c r="V37" s="181"/>
      <c r="W37" s="182"/>
      <c r="X37" s="181"/>
      <c r="Y37" s="182"/>
      <c r="Z37" s="181"/>
      <c r="AA37" s="182"/>
      <c r="AB37" s="181"/>
      <c r="AC37" s="163">
        <f t="shared" si="1"/>
        <v>0</v>
      </c>
      <c r="AD37" s="164">
        <f t="shared" si="2"/>
        <v>0</v>
      </c>
      <c r="AE37" s="118"/>
    </row>
    <row r="38" spans="1:31" ht="16" x14ac:dyDescent="0.2">
      <c r="A38" s="138"/>
      <c r="B38" s="123"/>
      <c r="C38" s="176"/>
      <c r="D38" s="169"/>
      <c r="E38" s="183"/>
      <c r="F38" s="173"/>
      <c r="G38" s="184"/>
      <c r="H38" s="173"/>
      <c r="I38" s="184"/>
      <c r="J38" s="173"/>
      <c r="K38" s="184"/>
      <c r="L38" s="173"/>
      <c r="M38" s="184"/>
      <c r="N38" s="173"/>
      <c r="O38" s="184"/>
      <c r="P38" s="173"/>
      <c r="Q38" s="184"/>
      <c r="R38" s="173"/>
      <c r="S38" s="184"/>
      <c r="T38" s="173"/>
      <c r="U38" s="184"/>
      <c r="V38" s="173"/>
      <c r="W38" s="184"/>
      <c r="X38" s="173"/>
      <c r="Y38" s="184"/>
      <c r="Z38" s="173"/>
      <c r="AA38" s="184"/>
      <c r="AB38" s="173"/>
      <c r="AC38" s="163">
        <f t="shared" si="1"/>
        <v>0</v>
      </c>
      <c r="AD38" s="164">
        <f t="shared" si="2"/>
        <v>0</v>
      </c>
      <c r="AE38" s="118"/>
    </row>
    <row r="39" spans="1:31" ht="16" x14ac:dyDescent="0.2">
      <c r="A39" s="138"/>
      <c r="B39" s="123"/>
      <c r="C39" s="178"/>
      <c r="D39" s="169"/>
      <c r="E39" s="183"/>
      <c r="F39" s="173"/>
      <c r="G39" s="184"/>
      <c r="H39" s="173"/>
      <c r="I39" s="184"/>
      <c r="J39" s="173"/>
      <c r="K39" s="184"/>
      <c r="L39" s="173"/>
      <c r="M39" s="184"/>
      <c r="N39" s="173"/>
      <c r="O39" s="184"/>
      <c r="P39" s="173"/>
      <c r="Q39" s="184"/>
      <c r="R39" s="173"/>
      <c r="S39" s="184"/>
      <c r="T39" s="173"/>
      <c r="U39" s="184"/>
      <c r="V39" s="173"/>
      <c r="W39" s="184"/>
      <c r="X39" s="173"/>
      <c r="Y39" s="184"/>
      <c r="Z39" s="173"/>
      <c r="AA39" s="184"/>
      <c r="AB39" s="173"/>
      <c r="AC39" s="163">
        <f t="shared" si="1"/>
        <v>0</v>
      </c>
      <c r="AD39" s="164">
        <f t="shared" si="2"/>
        <v>0</v>
      </c>
      <c r="AE39" s="118"/>
    </row>
    <row r="40" spans="1:31" ht="21" x14ac:dyDescent="0.2">
      <c r="A40" s="138"/>
      <c r="B40" s="123"/>
      <c r="C40" s="172"/>
      <c r="D40" s="185"/>
      <c r="E40" s="185"/>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74"/>
      <c r="AD40" s="175"/>
      <c r="AE40" s="118"/>
    </row>
    <row r="41" spans="1:31" ht="27.75" customHeight="1" x14ac:dyDescent="0.2">
      <c r="A41" s="138" t="s">
        <v>50</v>
      </c>
      <c r="B41" s="123"/>
      <c r="C41" s="272"/>
      <c r="D41" s="263" t="s">
        <v>8</v>
      </c>
      <c r="E41" s="271">
        <f>SUM(E42:E51)</f>
        <v>0</v>
      </c>
      <c r="F41" s="267">
        <f t="shared" ref="F41:AB41" si="5">SUM(F42:F51)</f>
        <v>0</v>
      </c>
      <c r="G41" s="271">
        <f t="shared" si="5"/>
        <v>0</v>
      </c>
      <c r="H41" s="267">
        <f t="shared" si="5"/>
        <v>0</v>
      </c>
      <c r="I41" s="271">
        <f t="shared" si="5"/>
        <v>0</v>
      </c>
      <c r="J41" s="267">
        <f t="shared" si="5"/>
        <v>25000</v>
      </c>
      <c r="K41" s="271">
        <f t="shared" si="5"/>
        <v>0</v>
      </c>
      <c r="L41" s="267">
        <f t="shared" si="5"/>
        <v>0</v>
      </c>
      <c r="M41" s="271">
        <f t="shared" si="5"/>
        <v>0</v>
      </c>
      <c r="N41" s="267">
        <f t="shared" si="5"/>
        <v>0</v>
      </c>
      <c r="O41" s="271">
        <f t="shared" si="5"/>
        <v>0</v>
      </c>
      <c r="P41" s="267">
        <f t="shared" si="5"/>
        <v>0</v>
      </c>
      <c r="Q41" s="271">
        <f t="shared" si="5"/>
        <v>0</v>
      </c>
      <c r="R41" s="267">
        <f t="shared" si="5"/>
        <v>25000</v>
      </c>
      <c r="S41" s="271">
        <f t="shared" si="5"/>
        <v>0</v>
      </c>
      <c r="T41" s="267">
        <f t="shared" si="5"/>
        <v>0</v>
      </c>
      <c r="U41" s="271">
        <f t="shared" si="5"/>
        <v>0</v>
      </c>
      <c r="V41" s="267">
        <f t="shared" si="5"/>
        <v>0</v>
      </c>
      <c r="W41" s="271">
        <f t="shared" si="5"/>
        <v>0</v>
      </c>
      <c r="X41" s="267">
        <f t="shared" si="5"/>
        <v>0</v>
      </c>
      <c r="Y41" s="271">
        <f t="shared" si="5"/>
        <v>0</v>
      </c>
      <c r="Z41" s="267">
        <f t="shared" si="5"/>
        <v>0</v>
      </c>
      <c r="AA41" s="271">
        <f t="shared" si="5"/>
        <v>0</v>
      </c>
      <c r="AB41" s="267">
        <f t="shared" si="5"/>
        <v>0</v>
      </c>
      <c r="AC41" s="273">
        <f t="shared" si="1"/>
        <v>0</v>
      </c>
      <c r="AD41" s="269">
        <f t="shared" si="2"/>
        <v>50000</v>
      </c>
      <c r="AE41" s="118"/>
    </row>
    <row r="42" spans="1:31" ht="16" x14ac:dyDescent="0.2">
      <c r="A42" s="138"/>
      <c r="B42" s="123"/>
      <c r="C42" s="159"/>
      <c r="D42" s="160" t="s">
        <v>23</v>
      </c>
      <c r="E42" s="179"/>
      <c r="F42" s="162"/>
      <c r="G42" s="161"/>
      <c r="H42" s="162"/>
      <c r="I42" s="161"/>
      <c r="J42" s="162">
        <v>25000</v>
      </c>
      <c r="K42" s="161"/>
      <c r="L42" s="162"/>
      <c r="M42" s="161"/>
      <c r="N42" s="162"/>
      <c r="O42" s="161"/>
      <c r="P42" s="162"/>
      <c r="Q42" s="161"/>
      <c r="R42" s="162">
        <v>25000</v>
      </c>
      <c r="S42" s="161"/>
      <c r="T42" s="162"/>
      <c r="U42" s="161"/>
      <c r="V42" s="162"/>
      <c r="W42" s="161"/>
      <c r="X42" s="162"/>
      <c r="Y42" s="161"/>
      <c r="Z42" s="162"/>
      <c r="AA42" s="161"/>
      <c r="AB42" s="162"/>
      <c r="AC42" s="163">
        <f t="shared" si="1"/>
        <v>0</v>
      </c>
      <c r="AD42" s="164">
        <f t="shared" si="2"/>
        <v>50000</v>
      </c>
      <c r="AE42" s="118"/>
    </row>
    <row r="43" spans="1:31" ht="16" x14ac:dyDescent="0.2">
      <c r="A43" s="138"/>
      <c r="B43" s="123"/>
      <c r="C43" s="165"/>
      <c r="D43" s="166" t="s">
        <v>24</v>
      </c>
      <c r="E43" s="180"/>
      <c r="F43" s="181"/>
      <c r="G43" s="182"/>
      <c r="H43" s="181"/>
      <c r="I43" s="182"/>
      <c r="J43" s="181"/>
      <c r="K43" s="182"/>
      <c r="L43" s="181"/>
      <c r="M43" s="182"/>
      <c r="N43" s="181"/>
      <c r="O43" s="182"/>
      <c r="P43" s="181"/>
      <c r="Q43" s="182"/>
      <c r="R43" s="181"/>
      <c r="S43" s="182"/>
      <c r="T43" s="181"/>
      <c r="U43" s="182"/>
      <c r="V43" s="181"/>
      <c r="W43" s="182"/>
      <c r="X43" s="181"/>
      <c r="Y43" s="182"/>
      <c r="Z43" s="181"/>
      <c r="AA43" s="182"/>
      <c r="AB43" s="181"/>
      <c r="AC43" s="163">
        <f t="shared" si="1"/>
        <v>0</v>
      </c>
      <c r="AD43" s="164">
        <f t="shared" si="2"/>
        <v>0</v>
      </c>
      <c r="AE43" s="118"/>
    </row>
    <row r="44" spans="1:31" ht="16" x14ac:dyDescent="0.2">
      <c r="A44" s="138"/>
      <c r="B44" s="123"/>
      <c r="C44" s="165"/>
      <c r="D44" s="166" t="s">
        <v>25</v>
      </c>
      <c r="E44" s="180"/>
      <c r="F44" s="181"/>
      <c r="G44" s="182"/>
      <c r="H44" s="181"/>
      <c r="I44" s="182"/>
      <c r="J44" s="181"/>
      <c r="K44" s="182"/>
      <c r="L44" s="181"/>
      <c r="M44" s="182"/>
      <c r="N44" s="181"/>
      <c r="O44" s="182"/>
      <c r="P44" s="181"/>
      <c r="Q44" s="182"/>
      <c r="R44" s="181"/>
      <c r="S44" s="182"/>
      <c r="T44" s="181"/>
      <c r="U44" s="182"/>
      <c r="V44" s="181"/>
      <c r="W44" s="182"/>
      <c r="X44" s="181"/>
      <c r="Y44" s="182"/>
      <c r="Z44" s="181"/>
      <c r="AA44" s="182"/>
      <c r="AB44" s="181"/>
      <c r="AC44" s="163">
        <f t="shared" si="1"/>
        <v>0</v>
      </c>
      <c r="AD44" s="164">
        <f t="shared" si="2"/>
        <v>0</v>
      </c>
      <c r="AE44" s="118"/>
    </row>
    <row r="45" spans="1:31" ht="16" x14ac:dyDescent="0.2">
      <c r="A45" s="138"/>
      <c r="B45" s="123"/>
      <c r="C45" s="165"/>
      <c r="D45" s="166" t="s">
        <v>11</v>
      </c>
      <c r="E45" s="180"/>
      <c r="F45" s="181"/>
      <c r="G45" s="182"/>
      <c r="H45" s="181"/>
      <c r="I45" s="182"/>
      <c r="J45" s="181"/>
      <c r="K45" s="182"/>
      <c r="L45" s="181"/>
      <c r="M45" s="182"/>
      <c r="N45" s="181"/>
      <c r="O45" s="182"/>
      <c r="P45" s="181"/>
      <c r="Q45" s="182"/>
      <c r="R45" s="181"/>
      <c r="S45" s="182"/>
      <c r="T45" s="181"/>
      <c r="U45" s="182"/>
      <c r="V45" s="181"/>
      <c r="W45" s="182"/>
      <c r="X45" s="181"/>
      <c r="Y45" s="182"/>
      <c r="Z45" s="181"/>
      <c r="AA45" s="182"/>
      <c r="AB45" s="181"/>
      <c r="AC45" s="163">
        <f t="shared" si="1"/>
        <v>0</v>
      </c>
      <c r="AD45" s="164">
        <f t="shared" si="2"/>
        <v>0</v>
      </c>
      <c r="AE45" s="118"/>
    </row>
    <row r="46" spans="1:31" ht="16" x14ac:dyDescent="0.2">
      <c r="A46" s="138"/>
      <c r="B46" s="123"/>
      <c r="C46" s="165"/>
      <c r="D46" s="166"/>
      <c r="E46" s="180"/>
      <c r="F46" s="181"/>
      <c r="G46" s="182"/>
      <c r="H46" s="181"/>
      <c r="I46" s="182"/>
      <c r="J46" s="181"/>
      <c r="K46" s="182"/>
      <c r="L46" s="181"/>
      <c r="M46" s="182"/>
      <c r="N46" s="181"/>
      <c r="O46" s="182"/>
      <c r="P46" s="181"/>
      <c r="Q46" s="182"/>
      <c r="R46" s="181"/>
      <c r="S46" s="182"/>
      <c r="T46" s="181"/>
      <c r="U46" s="182"/>
      <c r="V46" s="181"/>
      <c r="W46" s="182"/>
      <c r="X46" s="181"/>
      <c r="Y46" s="182"/>
      <c r="Z46" s="181"/>
      <c r="AA46" s="182"/>
      <c r="AB46" s="181"/>
      <c r="AC46" s="163">
        <f t="shared" si="1"/>
        <v>0</v>
      </c>
      <c r="AD46" s="164">
        <f t="shared" si="2"/>
        <v>0</v>
      </c>
      <c r="AE46" s="118"/>
    </row>
    <row r="47" spans="1:31" ht="16" x14ac:dyDescent="0.2">
      <c r="A47" s="138"/>
      <c r="B47" s="123"/>
      <c r="C47" s="165"/>
      <c r="D47" s="166"/>
      <c r="E47" s="180"/>
      <c r="F47" s="181"/>
      <c r="G47" s="182"/>
      <c r="H47" s="181"/>
      <c r="I47" s="182"/>
      <c r="J47" s="181"/>
      <c r="K47" s="182"/>
      <c r="L47" s="181"/>
      <c r="M47" s="182"/>
      <c r="N47" s="181"/>
      <c r="O47" s="182"/>
      <c r="P47" s="181"/>
      <c r="Q47" s="182"/>
      <c r="R47" s="181"/>
      <c r="S47" s="182"/>
      <c r="T47" s="181"/>
      <c r="U47" s="182"/>
      <c r="V47" s="181"/>
      <c r="W47" s="182"/>
      <c r="X47" s="181"/>
      <c r="Y47" s="182"/>
      <c r="Z47" s="181"/>
      <c r="AA47" s="182"/>
      <c r="AB47" s="181"/>
      <c r="AC47" s="163">
        <f t="shared" si="1"/>
        <v>0</v>
      </c>
      <c r="AD47" s="164">
        <f t="shared" si="2"/>
        <v>0</v>
      </c>
      <c r="AE47" s="118"/>
    </row>
    <row r="48" spans="1:31" ht="16" x14ac:dyDescent="0.2">
      <c r="A48" s="138"/>
      <c r="B48" s="123"/>
      <c r="C48" s="165"/>
      <c r="D48" s="166"/>
      <c r="E48" s="180"/>
      <c r="F48" s="181"/>
      <c r="G48" s="182"/>
      <c r="H48" s="181"/>
      <c r="I48" s="182"/>
      <c r="J48" s="181"/>
      <c r="K48" s="182"/>
      <c r="L48" s="181"/>
      <c r="M48" s="182"/>
      <c r="N48" s="181"/>
      <c r="O48" s="182"/>
      <c r="P48" s="181"/>
      <c r="Q48" s="182"/>
      <c r="R48" s="181"/>
      <c r="S48" s="182"/>
      <c r="T48" s="181"/>
      <c r="U48" s="182"/>
      <c r="V48" s="181"/>
      <c r="W48" s="182"/>
      <c r="X48" s="181"/>
      <c r="Y48" s="182"/>
      <c r="Z48" s="181"/>
      <c r="AA48" s="182"/>
      <c r="AB48" s="181"/>
      <c r="AC48" s="163">
        <f t="shared" si="1"/>
        <v>0</v>
      </c>
      <c r="AD48" s="164">
        <f t="shared" si="2"/>
        <v>0</v>
      </c>
      <c r="AE48" s="118"/>
    </row>
    <row r="49" spans="1:31" ht="16" x14ac:dyDescent="0.2">
      <c r="A49" s="138"/>
      <c r="B49" s="123"/>
      <c r="C49" s="165"/>
      <c r="D49" s="166"/>
      <c r="E49" s="180"/>
      <c r="F49" s="181"/>
      <c r="G49" s="182"/>
      <c r="H49" s="181"/>
      <c r="I49" s="182"/>
      <c r="J49" s="181"/>
      <c r="K49" s="182"/>
      <c r="L49" s="181"/>
      <c r="M49" s="182"/>
      <c r="N49" s="181"/>
      <c r="O49" s="182"/>
      <c r="P49" s="181"/>
      <c r="Q49" s="182"/>
      <c r="R49" s="181"/>
      <c r="S49" s="182"/>
      <c r="T49" s="181"/>
      <c r="U49" s="182"/>
      <c r="V49" s="181"/>
      <c r="W49" s="182"/>
      <c r="X49" s="181"/>
      <c r="Y49" s="182"/>
      <c r="Z49" s="181"/>
      <c r="AA49" s="182"/>
      <c r="AB49" s="181"/>
      <c r="AC49" s="163">
        <f t="shared" si="1"/>
        <v>0</v>
      </c>
      <c r="AD49" s="164">
        <f t="shared" si="2"/>
        <v>0</v>
      </c>
      <c r="AE49" s="118"/>
    </row>
    <row r="50" spans="1:31" ht="16" x14ac:dyDescent="0.2">
      <c r="A50" s="138"/>
      <c r="B50" s="123"/>
      <c r="C50" s="165"/>
      <c r="D50" s="166"/>
      <c r="E50" s="180"/>
      <c r="F50" s="181"/>
      <c r="G50" s="182"/>
      <c r="H50" s="181"/>
      <c r="I50" s="182"/>
      <c r="J50" s="181"/>
      <c r="K50" s="182"/>
      <c r="L50" s="181"/>
      <c r="M50" s="182"/>
      <c r="N50" s="181"/>
      <c r="O50" s="182"/>
      <c r="P50" s="181"/>
      <c r="Q50" s="182"/>
      <c r="R50" s="181"/>
      <c r="S50" s="182"/>
      <c r="T50" s="181"/>
      <c r="U50" s="182"/>
      <c r="V50" s="181"/>
      <c r="W50" s="182"/>
      <c r="X50" s="181"/>
      <c r="Y50" s="182"/>
      <c r="Z50" s="181"/>
      <c r="AA50" s="182"/>
      <c r="AB50" s="181"/>
      <c r="AC50" s="163">
        <f t="shared" si="1"/>
        <v>0</v>
      </c>
      <c r="AD50" s="164">
        <f t="shared" si="2"/>
        <v>0</v>
      </c>
      <c r="AE50" s="118"/>
    </row>
    <row r="51" spans="1:31" ht="16" x14ac:dyDescent="0.2">
      <c r="A51" s="138"/>
      <c r="B51" s="123"/>
      <c r="C51" s="165"/>
      <c r="D51" s="169"/>
      <c r="E51" s="183"/>
      <c r="F51" s="173"/>
      <c r="G51" s="184"/>
      <c r="H51" s="173"/>
      <c r="I51" s="184"/>
      <c r="J51" s="173"/>
      <c r="K51" s="184"/>
      <c r="L51" s="173"/>
      <c r="M51" s="184"/>
      <c r="N51" s="173"/>
      <c r="O51" s="184"/>
      <c r="P51" s="173"/>
      <c r="Q51" s="184"/>
      <c r="R51" s="173"/>
      <c r="S51" s="184"/>
      <c r="T51" s="173"/>
      <c r="U51" s="184"/>
      <c r="V51" s="173"/>
      <c r="W51" s="184"/>
      <c r="X51" s="173"/>
      <c r="Y51" s="184"/>
      <c r="Z51" s="173"/>
      <c r="AA51" s="184"/>
      <c r="AB51" s="173"/>
      <c r="AC51" s="163">
        <f t="shared" si="1"/>
        <v>0</v>
      </c>
      <c r="AD51" s="164">
        <f t="shared" si="2"/>
        <v>0</v>
      </c>
      <c r="AE51" s="118"/>
    </row>
    <row r="52" spans="1:31" ht="21" x14ac:dyDescent="0.2">
      <c r="A52" s="138"/>
      <c r="B52" s="123"/>
      <c r="C52" s="187"/>
      <c r="D52" s="188"/>
      <c r="E52" s="188"/>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74"/>
      <c r="AD52" s="175"/>
      <c r="AE52" s="118"/>
    </row>
    <row r="53" spans="1:31" ht="21" x14ac:dyDescent="0.2">
      <c r="A53" s="138" t="s">
        <v>51</v>
      </c>
      <c r="B53" s="123"/>
      <c r="C53" s="274"/>
      <c r="D53" s="275" t="s">
        <v>8</v>
      </c>
      <c r="E53" s="276">
        <f>SUM(E54:E63)</f>
        <v>1000</v>
      </c>
      <c r="F53" s="267">
        <f t="shared" ref="F53:AB53" si="6">SUM(F54:F63)</f>
        <v>0</v>
      </c>
      <c r="G53" s="276">
        <f t="shared" si="6"/>
        <v>3000</v>
      </c>
      <c r="H53" s="267">
        <f t="shared" si="6"/>
        <v>2500</v>
      </c>
      <c r="I53" s="276">
        <f t="shared" si="6"/>
        <v>0</v>
      </c>
      <c r="J53" s="267">
        <f t="shared" si="6"/>
        <v>0</v>
      </c>
      <c r="K53" s="276">
        <f t="shared" si="6"/>
        <v>0</v>
      </c>
      <c r="L53" s="267">
        <f t="shared" si="6"/>
        <v>3000</v>
      </c>
      <c r="M53" s="276">
        <f t="shared" si="6"/>
        <v>0</v>
      </c>
      <c r="N53" s="267">
        <f t="shared" si="6"/>
        <v>0</v>
      </c>
      <c r="O53" s="276">
        <f t="shared" si="6"/>
        <v>0</v>
      </c>
      <c r="P53" s="267">
        <f t="shared" si="6"/>
        <v>0</v>
      </c>
      <c r="Q53" s="276">
        <f t="shared" si="6"/>
        <v>0</v>
      </c>
      <c r="R53" s="267">
        <f t="shared" si="6"/>
        <v>0</v>
      </c>
      <c r="S53" s="276">
        <f t="shared" si="6"/>
        <v>0</v>
      </c>
      <c r="T53" s="267">
        <f t="shared" si="6"/>
        <v>0</v>
      </c>
      <c r="U53" s="276">
        <f t="shared" si="6"/>
        <v>0</v>
      </c>
      <c r="V53" s="267">
        <f t="shared" si="6"/>
        <v>0</v>
      </c>
      <c r="W53" s="276">
        <f t="shared" si="6"/>
        <v>0</v>
      </c>
      <c r="X53" s="267">
        <f t="shared" si="6"/>
        <v>5000</v>
      </c>
      <c r="Y53" s="276">
        <f t="shared" si="6"/>
        <v>0</v>
      </c>
      <c r="Z53" s="267">
        <f t="shared" si="6"/>
        <v>0</v>
      </c>
      <c r="AA53" s="276">
        <f t="shared" si="6"/>
        <v>0</v>
      </c>
      <c r="AB53" s="267">
        <f t="shared" si="6"/>
        <v>0</v>
      </c>
      <c r="AC53" s="273">
        <f t="shared" si="1"/>
        <v>4000</v>
      </c>
      <c r="AD53" s="269">
        <f t="shared" si="2"/>
        <v>10500</v>
      </c>
      <c r="AE53" s="118"/>
    </row>
    <row r="54" spans="1:31" ht="16" x14ac:dyDescent="0.2">
      <c r="A54" s="138"/>
      <c r="B54" s="123"/>
      <c r="C54" s="159"/>
      <c r="D54" s="160"/>
      <c r="E54" s="161">
        <v>1000</v>
      </c>
      <c r="F54" s="162"/>
      <c r="G54" s="161">
        <v>3000</v>
      </c>
      <c r="H54" s="162">
        <v>2500</v>
      </c>
      <c r="I54" s="161"/>
      <c r="J54" s="162"/>
      <c r="K54" s="161"/>
      <c r="L54" s="162"/>
      <c r="M54" s="161"/>
      <c r="N54" s="162"/>
      <c r="O54" s="161"/>
      <c r="P54" s="162"/>
      <c r="Q54" s="161"/>
      <c r="R54" s="162"/>
      <c r="S54" s="161"/>
      <c r="T54" s="162"/>
      <c r="U54" s="161"/>
      <c r="V54" s="162"/>
      <c r="W54" s="161"/>
      <c r="X54" s="162"/>
      <c r="Y54" s="161"/>
      <c r="Z54" s="162"/>
      <c r="AA54" s="161"/>
      <c r="AB54" s="162"/>
      <c r="AC54" s="163">
        <f t="shared" si="1"/>
        <v>4000</v>
      </c>
      <c r="AD54" s="164">
        <f t="shared" si="2"/>
        <v>2500</v>
      </c>
      <c r="AE54" s="118"/>
    </row>
    <row r="55" spans="1:31" ht="16" x14ac:dyDescent="0.2">
      <c r="A55" s="138"/>
      <c r="B55" s="123"/>
      <c r="C55" s="165"/>
      <c r="D55" s="166"/>
      <c r="E55" s="161"/>
      <c r="F55" s="181"/>
      <c r="G55" s="182"/>
      <c r="H55" s="181"/>
      <c r="I55" s="182"/>
      <c r="J55" s="181"/>
      <c r="K55" s="182"/>
      <c r="L55" s="181">
        <v>3000</v>
      </c>
      <c r="M55" s="182"/>
      <c r="N55" s="181"/>
      <c r="O55" s="182"/>
      <c r="P55" s="181"/>
      <c r="Q55" s="182"/>
      <c r="R55" s="181"/>
      <c r="S55" s="182"/>
      <c r="T55" s="181"/>
      <c r="U55" s="182"/>
      <c r="V55" s="181"/>
      <c r="W55" s="182"/>
      <c r="X55" s="181"/>
      <c r="Y55" s="182"/>
      <c r="Z55" s="181"/>
      <c r="AA55" s="182"/>
      <c r="AB55" s="181"/>
      <c r="AC55" s="163">
        <f t="shared" si="1"/>
        <v>0</v>
      </c>
      <c r="AD55" s="164">
        <f t="shared" si="2"/>
        <v>3000</v>
      </c>
      <c r="AE55" s="118"/>
    </row>
    <row r="56" spans="1:31" ht="16" x14ac:dyDescent="0.2">
      <c r="A56" s="138"/>
      <c r="B56" s="123"/>
      <c r="C56" s="165"/>
      <c r="D56" s="166"/>
      <c r="E56" s="161"/>
      <c r="F56" s="181"/>
      <c r="G56" s="182"/>
      <c r="H56" s="181"/>
      <c r="I56" s="182"/>
      <c r="J56" s="181"/>
      <c r="K56" s="182"/>
      <c r="L56" s="181"/>
      <c r="M56" s="182"/>
      <c r="N56" s="181"/>
      <c r="O56" s="182"/>
      <c r="P56" s="181"/>
      <c r="Q56" s="182"/>
      <c r="R56" s="181"/>
      <c r="S56" s="182"/>
      <c r="T56" s="181"/>
      <c r="U56" s="182"/>
      <c r="V56" s="181"/>
      <c r="W56" s="182"/>
      <c r="X56" s="181">
        <v>5000</v>
      </c>
      <c r="Y56" s="182"/>
      <c r="Z56" s="181"/>
      <c r="AA56" s="182"/>
      <c r="AB56" s="181"/>
      <c r="AC56" s="163">
        <f t="shared" si="1"/>
        <v>0</v>
      </c>
      <c r="AD56" s="164">
        <f t="shared" si="2"/>
        <v>5000</v>
      </c>
      <c r="AE56" s="118"/>
    </row>
    <row r="57" spans="1:31" ht="16" x14ac:dyDescent="0.2">
      <c r="A57" s="138"/>
      <c r="B57" s="123"/>
      <c r="C57" s="165"/>
      <c r="D57" s="166"/>
      <c r="E57" s="161"/>
      <c r="F57" s="181"/>
      <c r="G57" s="182"/>
      <c r="H57" s="181"/>
      <c r="I57" s="182"/>
      <c r="J57" s="181"/>
      <c r="K57" s="182"/>
      <c r="L57" s="181"/>
      <c r="M57" s="182"/>
      <c r="N57" s="181"/>
      <c r="O57" s="182"/>
      <c r="P57" s="181"/>
      <c r="Q57" s="182"/>
      <c r="R57" s="181"/>
      <c r="S57" s="182"/>
      <c r="T57" s="181"/>
      <c r="U57" s="182"/>
      <c r="V57" s="181"/>
      <c r="W57" s="182"/>
      <c r="X57" s="181"/>
      <c r="Y57" s="182"/>
      <c r="Z57" s="181"/>
      <c r="AA57" s="182"/>
      <c r="AB57" s="181"/>
      <c r="AC57" s="163">
        <f t="shared" si="1"/>
        <v>0</v>
      </c>
      <c r="AD57" s="164">
        <f t="shared" si="2"/>
        <v>0</v>
      </c>
      <c r="AE57" s="118"/>
    </row>
    <row r="58" spans="1:31" ht="16" x14ac:dyDescent="0.2">
      <c r="A58" s="138"/>
      <c r="B58" s="123"/>
      <c r="C58" s="165"/>
      <c r="D58" s="166"/>
      <c r="E58" s="161"/>
      <c r="F58" s="181"/>
      <c r="G58" s="182"/>
      <c r="H58" s="181"/>
      <c r="I58" s="182"/>
      <c r="J58" s="181"/>
      <c r="K58" s="182"/>
      <c r="L58" s="181"/>
      <c r="M58" s="182"/>
      <c r="N58" s="181"/>
      <c r="O58" s="182"/>
      <c r="P58" s="181"/>
      <c r="Q58" s="182"/>
      <c r="R58" s="181"/>
      <c r="S58" s="182"/>
      <c r="T58" s="181"/>
      <c r="U58" s="182"/>
      <c r="V58" s="181"/>
      <c r="W58" s="182"/>
      <c r="X58" s="181"/>
      <c r="Y58" s="182"/>
      <c r="Z58" s="181"/>
      <c r="AA58" s="182"/>
      <c r="AB58" s="181"/>
      <c r="AC58" s="163">
        <f t="shared" si="1"/>
        <v>0</v>
      </c>
      <c r="AD58" s="164">
        <f t="shared" si="2"/>
        <v>0</v>
      </c>
      <c r="AE58" s="118"/>
    </row>
    <row r="59" spans="1:31" ht="16" x14ac:dyDescent="0.2">
      <c r="A59" s="138"/>
      <c r="B59" s="123"/>
      <c r="C59" s="165"/>
      <c r="D59" s="166"/>
      <c r="E59" s="161"/>
      <c r="F59" s="181"/>
      <c r="G59" s="182"/>
      <c r="H59" s="181"/>
      <c r="I59" s="182"/>
      <c r="J59" s="181"/>
      <c r="K59" s="182"/>
      <c r="L59" s="181"/>
      <c r="M59" s="182"/>
      <c r="N59" s="181"/>
      <c r="O59" s="182"/>
      <c r="P59" s="181"/>
      <c r="Q59" s="182"/>
      <c r="R59" s="181"/>
      <c r="S59" s="182"/>
      <c r="T59" s="181"/>
      <c r="U59" s="182"/>
      <c r="V59" s="181"/>
      <c r="W59" s="182"/>
      <c r="X59" s="181"/>
      <c r="Y59" s="182"/>
      <c r="Z59" s="181"/>
      <c r="AA59" s="182"/>
      <c r="AB59" s="181"/>
      <c r="AC59" s="163">
        <f t="shared" si="1"/>
        <v>0</v>
      </c>
      <c r="AD59" s="164">
        <f t="shared" si="2"/>
        <v>0</v>
      </c>
      <c r="AE59" s="118"/>
    </row>
    <row r="60" spans="1:31" ht="16" x14ac:dyDescent="0.2">
      <c r="A60" s="138"/>
      <c r="B60" s="123"/>
      <c r="C60" s="165"/>
      <c r="D60" s="169"/>
      <c r="E60" s="161"/>
      <c r="F60" s="173"/>
      <c r="G60" s="184"/>
      <c r="H60" s="173"/>
      <c r="I60" s="184"/>
      <c r="J60" s="173"/>
      <c r="K60" s="184"/>
      <c r="L60" s="173"/>
      <c r="M60" s="184"/>
      <c r="N60" s="173"/>
      <c r="O60" s="184"/>
      <c r="P60" s="173"/>
      <c r="Q60" s="184"/>
      <c r="R60" s="173"/>
      <c r="S60" s="184"/>
      <c r="T60" s="173"/>
      <c r="U60" s="184"/>
      <c r="V60" s="173"/>
      <c r="W60" s="184"/>
      <c r="X60" s="173"/>
      <c r="Y60" s="184"/>
      <c r="Z60" s="173"/>
      <c r="AA60" s="184"/>
      <c r="AB60" s="173"/>
      <c r="AC60" s="163">
        <f t="shared" si="1"/>
        <v>0</v>
      </c>
      <c r="AD60" s="164">
        <f t="shared" si="2"/>
        <v>0</v>
      </c>
      <c r="AE60" s="118"/>
    </row>
    <row r="61" spans="1:31" ht="16" x14ac:dyDescent="0.2">
      <c r="A61" s="138"/>
      <c r="B61" s="123"/>
      <c r="C61" s="165"/>
      <c r="D61" s="169"/>
      <c r="E61" s="161"/>
      <c r="F61" s="173"/>
      <c r="G61" s="184"/>
      <c r="H61" s="173"/>
      <c r="I61" s="184"/>
      <c r="J61" s="173"/>
      <c r="K61" s="184"/>
      <c r="L61" s="173"/>
      <c r="M61" s="184"/>
      <c r="N61" s="173"/>
      <c r="O61" s="184"/>
      <c r="P61" s="173"/>
      <c r="Q61" s="184"/>
      <c r="R61" s="173"/>
      <c r="S61" s="184"/>
      <c r="T61" s="173"/>
      <c r="U61" s="184"/>
      <c r="V61" s="173"/>
      <c r="W61" s="184"/>
      <c r="X61" s="173"/>
      <c r="Y61" s="184"/>
      <c r="Z61" s="173"/>
      <c r="AA61" s="184"/>
      <c r="AB61" s="173"/>
      <c r="AC61" s="163">
        <f t="shared" si="1"/>
        <v>0</v>
      </c>
      <c r="AD61" s="164">
        <f t="shared" si="2"/>
        <v>0</v>
      </c>
      <c r="AE61" s="118"/>
    </row>
    <row r="62" spans="1:31" ht="16" x14ac:dyDescent="0.2">
      <c r="A62" s="138"/>
      <c r="B62" s="123"/>
      <c r="C62" s="165"/>
      <c r="D62" s="169"/>
      <c r="E62" s="161"/>
      <c r="F62" s="173"/>
      <c r="G62" s="184"/>
      <c r="H62" s="173"/>
      <c r="I62" s="184"/>
      <c r="J62" s="173"/>
      <c r="K62" s="184"/>
      <c r="L62" s="173"/>
      <c r="M62" s="184"/>
      <c r="N62" s="173"/>
      <c r="O62" s="184"/>
      <c r="P62" s="173"/>
      <c r="Q62" s="184"/>
      <c r="R62" s="173"/>
      <c r="S62" s="184"/>
      <c r="T62" s="173"/>
      <c r="U62" s="184"/>
      <c r="V62" s="173"/>
      <c r="W62" s="184"/>
      <c r="X62" s="173"/>
      <c r="Y62" s="184"/>
      <c r="Z62" s="173"/>
      <c r="AA62" s="184"/>
      <c r="AB62" s="173"/>
      <c r="AC62" s="163">
        <f t="shared" si="1"/>
        <v>0</v>
      </c>
      <c r="AD62" s="164">
        <f t="shared" si="2"/>
        <v>0</v>
      </c>
      <c r="AE62" s="118"/>
    </row>
    <row r="63" spans="1:31" ht="16" x14ac:dyDescent="0.2">
      <c r="A63" s="138"/>
      <c r="B63" s="123"/>
      <c r="C63" s="165"/>
      <c r="D63" s="169"/>
      <c r="E63" s="161"/>
      <c r="F63" s="173"/>
      <c r="G63" s="184"/>
      <c r="H63" s="173"/>
      <c r="I63" s="184"/>
      <c r="J63" s="173"/>
      <c r="K63" s="184"/>
      <c r="L63" s="173"/>
      <c r="M63" s="184"/>
      <c r="N63" s="173"/>
      <c r="O63" s="184"/>
      <c r="P63" s="173"/>
      <c r="Q63" s="184"/>
      <c r="R63" s="173"/>
      <c r="S63" s="184"/>
      <c r="T63" s="173"/>
      <c r="U63" s="184"/>
      <c r="V63" s="173"/>
      <c r="W63" s="184"/>
      <c r="X63" s="173"/>
      <c r="Y63" s="184"/>
      <c r="Z63" s="173"/>
      <c r="AA63" s="184"/>
      <c r="AB63" s="173"/>
      <c r="AC63" s="163">
        <f t="shared" si="1"/>
        <v>0</v>
      </c>
      <c r="AD63" s="164">
        <f t="shared" si="2"/>
        <v>0</v>
      </c>
      <c r="AE63" s="118"/>
    </row>
    <row r="64" spans="1:31" ht="21" x14ac:dyDescent="0.2">
      <c r="A64" s="138"/>
      <c r="B64" s="123"/>
      <c r="C64" s="187"/>
      <c r="D64" s="188"/>
      <c r="E64" s="162"/>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74"/>
      <c r="AD64" s="175"/>
      <c r="AE64" s="118"/>
    </row>
    <row r="65" spans="1:31" ht="21" x14ac:dyDescent="0.2">
      <c r="A65" s="138" t="s">
        <v>52</v>
      </c>
      <c r="B65" s="123"/>
      <c r="C65" s="274"/>
      <c r="D65" s="275" t="s">
        <v>8</v>
      </c>
      <c r="E65" s="276">
        <f>SUM(E66:E75)</f>
        <v>0</v>
      </c>
      <c r="F65" s="267">
        <f t="shared" ref="F65:AB65" si="7">SUM(F66:F75)</f>
        <v>4500</v>
      </c>
      <c r="G65" s="276">
        <f t="shared" si="7"/>
        <v>0</v>
      </c>
      <c r="H65" s="267">
        <f t="shared" si="7"/>
        <v>0</v>
      </c>
      <c r="I65" s="276">
        <f t="shared" si="7"/>
        <v>0</v>
      </c>
      <c r="J65" s="267">
        <f t="shared" si="7"/>
        <v>0</v>
      </c>
      <c r="K65" s="276">
        <f t="shared" si="7"/>
        <v>0</v>
      </c>
      <c r="L65" s="267">
        <f t="shared" si="7"/>
        <v>0</v>
      </c>
      <c r="M65" s="276">
        <f t="shared" si="7"/>
        <v>0</v>
      </c>
      <c r="N65" s="267">
        <f t="shared" si="7"/>
        <v>0</v>
      </c>
      <c r="O65" s="276">
        <f t="shared" si="7"/>
        <v>0</v>
      </c>
      <c r="P65" s="267">
        <f t="shared" si="7"/>
        <v>0</v>
      </c>
      <c r="Q65" s="276">
        <f t="shared" si="7"/>
        <v>0</v>
      </c>
      <c r="R65" s="267">
        <f t="shared" si="7"/>
        <v>0</v>
      </c>
      <c r="S65" s="276">
        <f t="shared" si="7"/>
        <v>0</v>
      </c>
      <c r="T65" s="267">
        <f t="shared" si="7"/>
        <v>0</v>
      </c>
      <c r="U65" s="276">
        <f t="shared" si="7"/>
        <v>0</v>
      </c>
      <c r="V65" s="267">
        <f t="shared" si="7"/>
        <v>0</v>
      </c>
      <c r="W65" s="276">
        <f t="shared" si="7"/>
        <v>0</v>
      </c>
      <c r="X65" s="267">
        <f t="shared" si="7"/>
        <v>0</v>
      </c>
      <c r="Y65" s="276">
        <f t="shared" si="7"/>
        <v>0</v>
      </c>
      <c r="Z65" s="267">
        <f t="shared" si="7"/>
        <v>69000</v>
      </c>
      <c r="AA65" s="276">
        <f t="shared" si="7"/>
        <v>0</v>
      </c>
      <c r="AB65" s="267">
        <f t="shared" si="7"/>
        <v>0</v>
      </c>
      <c r="AC65" s="273">
        <f t="shared" si="1"/>
        <v>0</v>
      </c>
      <c r="AD65" s="269">
        <f t="shared" si="2"/>
        <v>73500</v>
      </c>
      <c r="AE65" s="118"/>
    </row>
    <row r="66" spans="1:31" ht="16" x14ac:dyDescent="0.2">
      <c r="A66" s="138"/>
      <c r="B66" s="123"/>
      <c r="C66" s="190"/>
      <c r="D66" s="160"/>
      <c r="E66" s="161"/>
      <c r="F66" s="162">
        <v>4500</v>
      </c>
      <c r="G66" s="161"/>
      <c r="H66" s="162"/>
      <c r="I66" s="161"/>
      <c r="J66" s="162"/>
      <c r="K66" s="161"/>
      <c r="L66" s="162"/>
      <c r="M66" s="161"/>
      <c r="N66" s="162"/>
      <c r="O66" s="161"/>
      <c r="P66" s="162"/>
      <c r="Q66" s="161"/>
      <c r="R66" s="162"/>
      <c r="S66" s="161"/>
      <c r="T66" s="162"/>
      <c r="U66" s="161"/>
      <c r="V66" s="162"/>
      <c r="W66" s="161"/>
      <c r="X66" s="162"/>
      <c r="Y66" s="161"/>
      <c r="Z66" s="162">
        <v>69000</v>
      </c>
      <c r="AA66" s="161"/>
      <c r="AB66" s="162"/>
      <c r="AC66" s="163">
        <f t="shared" si="1"/>
        <v>0</v>
      </c>
      <c r="AD66" s="164">
        <f t="shared" si="2"/>
        <v>73500</v>
      </c>
      <c r="AE66" s="118"/>
    </row>
    <row r="67" spans="1:31" ht="16" x14ac:dyDescent="0.2">
      <c r="A67" s="138"/>
      <c r="B67" s="123"/>
      <c r="C67" s="176"/>
      <c r="D67" s="185"/>
      <c r="E67" s="161"/>
      <c r="F67" s="186"/>
      <c r="G67" s="191"/>
      <c r="H67" s="186"/>
      <c r="I67" s="191"/>
      <c r="J67" s="186"/>
      <c r="K67" s="191"/>
      <c r="L67" s="186"/>
      <c r="M67" s="191"/>
      <c r="N67" s="186"/>
      <c r="O67" s="191"/>
      <c r="P67" s="186"/>
      <c r="Q67" s="191"/>
      <c r="R67" s="186"/>
      <c r="S67" s="191"/>
      <c r="T67" s="186"/>
      <c r="U67" s="191"/>
      <c r="V67" s="186"/>
      <c r="W67" s="191"/>
      <c r="X67" s="186"/>
      <c r="Y67" s="191"/>
      <c r="Z67" s="186"/>
      <c r="AA67" s="191"/>
      <c r="AB67" s="186"/>
      <c r="AC67" s="163">
        <f t="shared" si="1"/>
        <v>0</v>
      </c>
      <c r="AD67" s="164">
        <f t="shared" si="2"/>
        <v>0</v>
      </c>
      <c r="AE67" s="118"/>
    </row>
    <row r="68" spans="1:31" ht="16" x14ac:dyDescent="0.2">
      <c r="A68" s="138"/>
      <c r="B68" s="123"/>
      <c r="C68" s="176"/>
      <c r="D68" s="185"/>
      <c r="E68" s="161"/>
      <c r="F68" s="186"/>
      <c r="G68" s="191"/>
      <c r="H68" s="186"/>
      <c r="I68" s="191"/>
      <c r="J68" s="186"/>
      <c r="K68" s="191"/>
      <c r="L68" s="186"/>
      <c r="M68" s="191"/>
      <c r="N68" s="186"/>
      <c r="O68" s="191"/>
      <c r="P68" s="186"/>
      <c r="Q68" s="191"/>
      <c r="R68" s="186"/>
      <c r="S68" s="191"/>
      <c r="T68" s="186"/>
      <c r="U68" s="191"/>
      <c r="V68" s="186"/>
      <c r="W68" s="191"/>
      <c r="X68" s="186"/>
      <c r="Y68" s="191"/>
      <c r="Z68" s="186"/>
      <c r="AA68" s="191"/>
      <c r="AB68" s="186"/>
      <c r="AC68" s="163">
        <f t="shared" si="1"/>
        <v>0</v>
      </c>
      <c r="AD68" s="164">
        <f t="shared" si="2"/>
        <v>0</v>
      </c>
      <c r="AE68" s="118"/>
    </row>
    <row r="69" spans="1:31" ht="16" x14ac:dyDescent="0.2">
      <c r="A69" s="138"/>
      <c r="B69" s="123"/>
      <c r="C69" s="176"/>
      <c r="D69" s="185"/>
      <c r="E69" s="161"/>
      <c r="F69" s="186"/>
      <c r="G69" s="191"/>
      <c r="H69" s="186"/>
      <c r="I69" s="191"/>
      <c r="J69" s="186"/>
      <c r="K69" s="191"/>
      <c r="L69" s="186"/>
      <c r="M69" s="191"/>
      <c r="N69" s="186"/>
      <c r="O69" s="191"/>
      <c r="P69" s="186"/>
      <c r="Q69" s="191"/>
      <c r="R69" s="186"/>
      <c r="S69" s="191"/>
      <c r="T69" s="186"/>
      <c r="U69" s="191"/>
      <c r="V69" s="186"/>
      <c r="W69" s="191"/>
      <c r="X69" s="186"/>
      <c r="Y69" s="191"/>
      <c r="Z69" s="186"/>
      <c r="AA69" s="191"/>
      <c r="AB69" s="186"/>
      <c r="AC69" s="163">
        <f t="shared" ref="AC69:AC111" si="8">SUM(AA69+Y69+W69+U69+S69+Q69+O69+M69+K69+I69+G69+E69)</f>
        <v>0</v>
      </c>
      <c r="AD69" s="164">
        <f t="shared" ref="AD69:AD111" si="9">SUM(AB69+Z69+X69+V69+T69+R69+P69+N69+L69+J69+H69+F69)</f>
        <v>0</v>
      </c>
      <c r="AE69" s="118"/>
    </row>
    <row r="70" spans="1:31" ht="16" x14ac:dyDescent="0.2">
      <c r="A70" s="138"/>
      <c r="B70" s="123"/>
      <c r="C70" s="176"/>
      <c r="D70" s="185"/>
      <c r="E70" s="161"/>
      <c r="F70" s="186"/>
      <c r="G70" s="191"/>
      <c r="H70" s="186"/>
      <c r="I70" s="191"/>
      <c r="J70" s="186"/>
      <c r="K70" s="191"/>
      <c r="L70" s="186"/>
      <c r="M70" s="191"/>
      <c r="N70" s="186"/>
      <c r="O70" s="191"/>
      <c r="P70" s="186"/>
      <c r="Q70" s="191"/>
      <c r="R70" s="186"/>
      <c r="S70" s="191"/>
      <c r="T70" s="186"/>
      <c r="U70" s="191"/>
      <c r="V70" s="186"/>
      <c r="W70" s="191"/>
      <c r="X70" s="186"/>
      <c r="Y70" s="191"/>
      <c r="Z70" s="186"/>
      <c r="AA70" s="191"/>
      <c r="AB70" s="186"/>
      <c r="AC70" s="163">
        <f t="shared" si="8"/>
        <v>0</v>
      </c>
      <c r="AD70" s="164">
        <f t="shared" si="9"/>
        <v>0</v>
      </c>
      <c r="AE70" s="118"/>
    </row>
    <row r="71" spans="1:31" ht="16" x14ac:dyDescent="0.2">
      <c r="A71" s="138"/>
      <c r="B71" s="123"/>
      <c r="C71" s="176"/>
      <c r="D71" s="185"/>
      <c r="E71" s="161"/>
      <c r="F71" s="186"/>
      <c r="G71" s="191"/>
      <c r="H71" s="186"/>
      <c r="I71" s="191"/>
      <c r="J71" s="186"/>
      <c r="K71" s="191"/>
      <c r="L71" s="186"/>
      <c r="M71" s="191"/>
      <c r="N71" s="186"/>
      <c r="O71" s="191"/>
      <c r="P71" s="186"/>
      <c r="Q71" s="191"/>
      <c r="R71" s="186"/>
      <c r="S71" s="191"/>
      <c r="T71" s="186"/>
      <c r="U71" s="191"/>
      <c r="V71" s="186"/>
      <c r="W71" s="191"/>
      <c r="X71" s="186"/>
      <c r="Y71" s="191"/>
      <c r="Z71" s="186"/>
      <c r="AA71" s="191"/>
      <c r="AB71" s="186"/>
      <c r="AC71" s="163">
        <f t="shared" si="8"/>
        <v>0</v>
      </c>
      <c r="AD71" s="164">
        <f t="shared" si="9"/>
        <v>0</v>
      </c>
      <c r="AE71" s="118"/>
    </row>
    <row r="72" spans="1:31" ht="16" x14ac:dyDescent="0.2">
      <c r="A72" s="138"/>
      <c r="B72" s="123"/>
      <c r="C72" s="176"/>
      <c r="D72" s="185"/>
      <c r="E72" s="161"/>
      <c r="F72" s="186"/>
      <c r="G72" s="191"/>
      <c r="H72" s="186"/>
      <c r="I72" s="191"/>
      <c r="J72" s="186"/>
      <c r="K72" s="191"/>
      <c r="L72" s="186"/>
      <c r="M72" s="191"/>
      <c r="N72" s="186"/>
      <c r="O72" s="191"/>
      <c r="P72" s="186"/>
      <c r="Q72" s="191"/>
      <c r="R72" s="186"/>
      <c r="S72" s="191"/>
      <c r="T72" s="186"/>
      <c r="U72" s="191"/>
      <c r="V72" s="186"/>
      <c r="W72" s="191"/>
      <c r="X72" s="186"/>
      <c r="Y72" s="191"/>
      <c r="Z72" s="186"/>
      <c r="AA72" s="191"/>
      <c r="AB72" s="186"/>
      <c r="AC72" s="163">
        <f t="shared" si="8"/>
        <v>0</v>
      </c>
      <c r="AD72" s="164">
        <f t="shared" si="9"/>
        <v>0</v>
      </c>
      <c r="AE72" s="118"/>
    </row>
    <row r="73" spans="1:31" ht="16" x14ac:dyDescent="0.2">
      <c r="A73" s="138"/>
      <c r="B73" s="123"/>
      <c r="C73" s="176"/>
      <c r="D73" s="185"/>
      <c r="E73" s="161"/>
      <c r="F73" s="186"/>
      <c r="G73" s="191"/>
      <c r="H73" s="186"/>
      <c r="I73" s="191"/>
      <c r="J73" s="186"/>
      <c r="K73" s="191"/>
      <c r="L73" s="186"/>
      <c r="M73" s="191"/>
      <c r="N73" s="186"/>
      <c r="O73" s="191"/>
      <c r="P73" s="186"/>
      <c r="Q73" s="191"/>
      <c r="R73" s="186"/>
      <c r="S73" s="191"/>
      <c r="T73" s="186"/>
      <c r="U73" s="191"/>
      <c r="V73" s="186"/>
      <c r="W73" s="191"/>
      <c r="X73" s="186"/>
      <c r="Y73" s="191"/>
      <c r="Z73" s="186"/>
      <c r="AA73" s="191"/>
      <c r="AB73" s="186"/>
      <c r="AC73" s="163">
        <f t="shared" si="8"/>
        <v>0</v>
      </c>
      <c r="AD73" s="164">
        <f t="shared" si="9"/>
        <v>0</v>
      </c>
      <c r="AE73" s="118"/>
    </row>
    <row r="74" spans="1:31" ht="16" x14ac:dyDescent="0.2">
      <c r="A74" s="138"/>
      <c r="B74" s="123"/>
      <c r="C74" s="176"/>
      <c r="D74" s="185"/>
      <c r="E74" s="161"/>
      <c r="F74" s="186"/>
      <c r="G74" s="191"/>
      <c r="H74" s="186"/>
      <c r="I74" s="191"/>
      <c r="J74" s="186"/>
      <c r="K74" s="191"/>
      <c r="L74" s="186"/>
      <c r="M74" s="191"/>
      <c r="N74" s="186"/>
      <c r="O74" s="191"/>
      <c r="P74" s="186"/>
      <c r="Q74" s="191"/>
      <c r="R74" s="186"/>
      <c r="S74" s="191"/>
      <c r="T74" s="186"/>
      <c r="U74" s="191"/>
      <c r="V74" s="186"/>
      <c r="W74" s="191"/>
      <c r="X74" s="186"/>
      <c r="Y74" s="191"/>
      <c r="Z74" s="186"/>
      <c r="AA74" s="191"/>
      <c r="AB74" s="186"/>
      <c r="AC74" s="163">
        <f t="shared" si="8"/>
        <v>0</v>
      </c>
      <c r="AD74" s="164">
        <f t="shared" si="9"/>
        <v>0</v>
      </c>
      <c r="AE74" s="118"/>
    </row>
    <row r="75" spans="1:31" ht="16" x14ac:dyDescent="0.2">
      <c r="A75" s="138"/>
      <c r="B75" s="123"/>
      <c r="C75" s="165"/>
      <c r="D75" s="185"/>
      <c r="E75" s="161"/>
      <c r="F75" s="186"/>
      <c r="G75" s="191"/>
      <c r="H75" s="186"/>
      <c r="I75" s="191"/>
      <c r="J75" s="186"/>
      <c r="K75" s="191"/>
      <c r="L75" s="186"/>
      <c r="M75" s="191"/>
      <c r="N75" s="186"/>
      <c r="O75" s="191"/>
      <c r="P75" s="186"/>
      <c r="Q75" s="191"/>
      <c r="R75" s="186"/>
      <c r="S75" s="191"/>
      <c r="T75" s="186"/>
      <c r="U75" s="191"/>
      <c r="V75" s="186"/>
      <c r="W75" s="191"/>
      <c r="X75" s="186"/>
      <c r="Y75" s="191"/>
      <c r="Z75" s="186"/>
      <c r="AA75" s="191"/>
      <c r="AB75" s="186"/>
      <c r="AC75" s="163">
        <f t="shared" si="8"/>
        <v>0</v>
      </c>
      <c r="AD75" s="164">
        <f t="shared" si="9"/>
        <v>0</v>
      </c>
      <c r="AE75" s="118"/>
    </row>
    <row r="76" spans="1:31" ht="21" x14ac:dyDescent="0.2">
      <c r="A76" s="138"/>
      <c r="B76" s="123"/>
      <c r="C76" s="187"/>
      <c r="D76" s="188"/>
      <c r="E76" s="188"/>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74"/>
      <c r="AD76" s="175"/>
      <c r="AE76" s="118"/>
    </row>
    <row r="77" spans="1:31" ht="21" x14ac:dyDescent="0.2">
      <c r="A77" s="138" t="s">
        <v>53</v>
      </c>
      <c r="B77" s="123"/>
      <c r="C77" s="274"/>
      <c r="D77" s="275" t="s">
        <v>8</v>
      </c>
      <c r="E77" s="276">
        <f>SUM(E78:E87)</f>
        <v>300</v>
      </c>
      <c r="F77" s="267">
        <f t="shared" ref="F77:AB77" si="10">SUM(F78:F87)</f>
        <v>0</v>
      </c>
      <c r="G77" s="276">
        <f t="shared" si="10"/>
        <v>0</v>
      </c>
      <c r="H77" s="267">
        <f t="shared" si="10"/>
        <v>0</v>
      </c>
      <c r="I77" s="276">
        <f t="shared" si="10"/>
        <v>0</v>
      </c>
      <c r="J77" s="267">
        <f t="shared" si="10"/>
        <v>0</v>
      </c>
      <c r="K77" s="276">
        <f t="shared" si="10"/>
        <v>0</v>
      </c>
      <c r="L77" s="267">
        <f t="shared" si="10"/>
        <v>0</v>
      </c>
      <c r="M77" s="276">
        <f t="shared" si="10"/>
        <v>0</v>
      </c>
      <c r="N77" s="267">
        <f t="shared" si="10"/>
        <v>0</v>
      </c>
      <c r="O77" s="276">
        <f t="shared" si="10"/>
        <v>0</v>
      </c>
      <c r="P77" s="267">
        <f t="shared" si="10"/>
        <v>400</v>
      </c>
      <c r="Q77" s="276">
        <f t="shared" si="10"/>
        <v>0</v>
      </c>
      <c r="R77" s="267">
        <f t="shared" si="10"/>
        <v>0</v>
      </c>
      <c r="S77" s="276">
        <f t="shared" si="10"/>
        <v>0</v>
      </c>
      <c r="T77" s="267">
        <f t="shared" si="10"/>
        <v>0</v>
      </c>
      <c r="U77" s="276">
        <f t="shared" si="10"/>
        <v>0</v>
      </c>
      <c r="V77" s="267">
        <f t="shared" si="10"/>
        <v>400</v>
      </c>
      <c r="W77" s="276">
        <f t="shared" si="10"/>
        <v>0</v>
      </c>
      <c r="X77" s="267">
        <f t="shared" si="10"/>
        <v>0</v>
      </c>
      <c r="Y77" s="276">
        <f t="shared" si="10"/>
        <v>0</v>
      </c>
      <c r="Z77" s="267">
        <f t="shared" si="10"/>
        <v>0</v>
      </c>
      <c r="AA77" s="276">
        <f t="shared" si="10"/>
        <v>0</v>
      </c>
      <c r="AB77" s="267">
        <f t="shared" si="10"/>
        <v>0</v>
      </c>
      <c r="AC77" s="273">
        <f t="shared" si="8"/>
        <v>300</v>
      </c>
      <c r="AD77" s="269">
        <f t="shared" si="9"/>
        <v>800</v>
      </c>
      <c r="AE77" s="118"/>
    </row>
    <row r="78" spans="1:31" ht="16" x14ac:dyDescent="0.2">
      <c r="A78" s="138"/>
      <c r="B78" s="123"/>
      <c r="C78" s="159"/>
      <c r="D78" s="160"/>
      <c r="E78" s="161"/>
      <c r="F78" s="162"/>
      <c r="G78" s="161"/>
      <c r="H78" s="162"/>
      <c r="I78" s="161"/>
      <c r="J78" s="162"/>
      <c r="K78" s="161"/>
      <c r="L78" s="162"/>
      <c r="M78" s="161"/>
      <c r="N78" s="162"/>
      <c r="O78" s="161"/>
      <c r="P78" s="162">
        <v>400</v>
      </c>
      <c r="Q78" s="161"/>
      <c r="R78" s="162"/>
      <c r="S78" s="161"/>
      <c r="T78" s="162"/>
      <c r="U78" s="161"/>
      <c r="V78" s="162">
        <v>400</v>
      </c>
      <c r="W78" s="161"/>
      <c r="X78" s="162"/>
      <c r="Y78" s="161"/>
      <c r="Z78" s="162"/>
      <c r="AA78" s="161"/>
      <c r="AB78" s="162"/>
      <c r="AC78" s="163">
        <f t="shared" si="8"/>
        <v>0</v>
      </c>
      <c r="AD78" s="164">
        <f t="shared" si="9"/>
        <v>800</v>
      </c>
      <c r="AE78" s="118"/>
    </row>
    <row r="79" spans="1:31" ht="16" x14ac:dyDescent="0.2">
      <c r="A79" s="138"/>
      <c r="B79" s="123"/>
      <c r="C79" s="165"/>
      <c r="D79" s="166"/>
      <c r="E79" s="161"/>
      <c r="F79" s="181"/>
      <c r="G79" s="182"/>
      <c r="H79" s="181"/>
      <c r="I79" s="182"/>
      <c r="J79" s="181"/>
      <c r="K79" s="182"/>
      <c r="L79" s="181"/>
      <c r="M79" s="182"/>
      <c r="N79" s="181"/>
      <c r="O79" s="182"/>
      <c r="P79" s="181"/>
      <c r="Q79" s="182"/>
      <c r="R79" s="181"/>
      <c r="S79" s="182"/>
      <c r="T79" s="181"/>
      <c r="U79" s="182"/>
      <c r="V79" s="181"/>
      <c r="W79" s="182"/>
      <c r="X79" s="181"/>
      <c r="Y79" s="182"/>
      <c r="Z79" s="181"/>
      <c r="AA79" s="182"/>
      <c r="AB79" s="181"/>
      <c r="AC79" s="163">
        <f t="shared" si="8"/>
        <v>0</v>
      </c>
      <c r="AD79" s="164">
        <f t="shared" si="9"/>
        <v>0</v>
      </c>
      <c r="AE79" s="118"/>
    </row>
    <row r="80" spans="1:31" ht="16" x14ac:dyDescent="0.2">
      <c r="A80" s="138"/>
      <c r="B80" s="123"/>
      <c r="C80" s="165"/>
      <c r="D80" s="166"/>
      <c r="E80" s="161"/>
      <c r="F80" s="181"/>
      <c r="G80" s="182"/>
      <c r="H80" s="181"/>
      <c r="I80" s="182"/>
      <c r="J80" s="181"/>
      <c r="K80" s="182"/>
      <c r="L80" s="181"/>
      <c r="M80" s="182"/>
      <c r="N80" s="181"/>
      <c r="O80" s="182"/>
      <c r="P80" s="181"/>
      <c r="Q80" s="182"/>
      <c r="R80" s="181"/>
      <c r="S80" s="182"/>
      <c r="T80" s="181"/>
      <c r="U80" s="182"/>
      <c r="V80" s="181"/>
      <c r="W80" s="182"/>
      <c r="X80" s="181"/>
      <c r="Y80" s="182"/>
      <c r="Z80" s="181"/>
      <c r="AA80" s="182"/>
      <c r="AB80" s="181"/>
      <c r="AC80" s="163">
        <f t="shared" si="8"/>
        <v>0</v>
      </c>
      <c r="AD80" s="164">
        <f t="shared" si="9"/>
        <v>0</v>
      </c>
      <c r="AE80" s="118"/>
    </row>
    <row r="81" spans="1:31" ht="16" x14ac:dyDescent="0.2">
      <c r="A81" s="138"/>
      <c r="B81" s="123"/>
      <c r="C81" s="165"/>
      <c r="D81" s="166"/>
      <c r="E81" s="161"/>
      <c r="F81" s="181"/>
      <c r="G81" s="182"/>
      <c r="H81" s="181"/>
      <c r="I81" s="182"/>
      <c r="J81" s="181"/>
      <c r="K81" s="182"/>
      <c r="L81" s="181"/>
      <c r="M81" s="182"/>
      <c r="N81" s="181"/>
      <c r="O81" s="182"/>
      <c r="P81" s="181"/>
      <c r="Q81" s="182"/>
      <c r="R81" s="181"/>
      <c r="S81" s="182"/>
      <c r="T81" s="181"/>
      <c r="U81" s="182"/>
      <c r="V81" s="181"/>
      <c r="W81" s="182"/>
      <c r="X81" s="181"/>
      <c r="Y81" s="182"/>
      <c r="Z81" s="181"/>
      <c r="AA81" s="182"/>
      <c r="AB81" s="181"/>
      <c r="AC81" s="163">
        <f t="shared" si="8"/>
        <v>0</v>
      </c>
      <c r="AD81" s="164">
        <f t="shared" si="9"/>
        <v>0</v>
      </c>
      <c r="AE81" s="118"/>
    </row>
    <row r="82" spans="1:31" ht="16" x14ac:dyDescent="0.2">
      <c r="A82" s="138"/>
      <c r="B82" s="123"/>
      <c r="C82" s="165"/>
      <c r="D82" s="166"/>
      <c r="E82" s="161">
        <v>300</v>
      </c>
      <c r="F82" s="181"/>
      <c r="G82" s="182"/>
      <c r="H82" s="181"/>
      <c r="I82" s="182"/>
      <c r="J82" s="181"/>
      <c r="K82" s="182"/>
      <c r="L82" s="181"/>
      <c r="M82" s="182"/>
      <c r="N82" s="181"/>
      <c r="O82" s="182"/>
      <c r="P82" s="181"/>
      <c r="Q82" s="182"/>
      <c r="R82" s="181"/>
      <c r="S82" s="182"/>
      <c r="T82" s="181"/>
      <c r="U82" s="182"/>
      <c r="V82" s="181"/>
      <c r="W82" s="182"/>
      <c r="X82" s="181"/>
      <c r="Y82" s="182"/>
      <c r="Z82" s="181"/>
      <c r="AA82" s="182"/>
      <c r="AB82" s="181"/>
      <c r="AC82" s="163">
        <f t="shared" si="8"/>
        <v>300</v>
      </c>
      <c r="AD82" s="164">
        <f t="shared" si="9"/>
        <v>0</v>
      </c>
      <c r="AE82" s="118"/>
    </row>
    <row r="83" spans="1:31" ht="16" x14ac:dyDescent="0.2">
      <c r="A83" s="138"/>
      <c r="B83" s="123"/>
      <c r="C83" s="165"/>
      <c r="D83" s="166"/>
      <c r="E83" s="161"/>
      <c r="F83" s="181"/>
      <c r="G83" s="182"/>
      <c r="H83" s="181"/>
      <c r="I83" s="182"/>
      <c r="J83" s="181"/>
      <c r="K83" s="182"/>
      <c r="L83" s="181"/>
      <c r="M83" s="182"/>
      <c r="N83" s="181"/>
      <c r="O83" s="182"/>
      <c r="P83" s="181"/>
      <c r="Q83" s="182"/>
      <c r="R83" s="181"/>
      <c r="S83" s="182"/>
      <c r="T83" s="181"/>
      <c r="U83" s="182"/>
      <c r="V83" s="181"/>
      <c r="W83" s="182"/>
      <c r="X83" s="181"/>
      <c r="Y83" s="182"/>
      <c r="Z83" s="181"/>
      <c r="AA83" s="182"/>
      <c r="AB83" s="181"/>
      <c r="AC83" s="163">
        <f t="shared" si="8"/>
        <v>0</v>
      </c>
      <c r="AD83" s="164">
        <f t="shared" si="9"/>
        <v>0</v>
      </c>
      <c r="AE83" s="118"/>
    </row>
    <row r="84" spans="1:31" ht="16" x14ac:dyDescent="0.2">
      <c r="A84" s="138"/>
      <c r="B84" s="123"/>
      <c r="C84" s="165"/>
      <c r="D84" s="166"/>
      <c r="E84" s="161"/>
      <c r="F84" s="181"/>
      <c r="G84" s="182"/>
      <c r="H84" s="181"/>
      <c r="I84" s="182"/>
      <c r="J84" s="181"/>
      <c r="K84" s="182"/>
      <c r="L84" s="181"/>
      <c r="M84" s="182"/>
      <c r="N84" s="181"/>
      <c r="O84" s="182"/>
      <c r="P84" s="181"/>
      <c r="Q84" s="182"/>
      <c r="R84" s="181"/>
      <c r="S84" s="182"/>
      <c r="T84" s="181"/>
      <c r="U84" s="182"/>
      <c r="V84" s="181"/>
      <c r="W84" s="182"/>
      <c r="X84" s="181"/>
      <c r="Y84" s="182"/>
      <c r="Z84" s="181"/>
      <c r="AA84" s="182"/>
      <c r="AB84" s="181"/>
      <c r="AC84" s="163">
        <f t="shared" si="8"/>
        <v>0</v>
      </c>
      <c r="AD84" s="164">
        <f t="shared" si="9"/>
        <v>0</v>
      </c>
      <c r="AE84" s="118"/>
    </row>
    <row r="85" spans="1:31" ht="16" x14ac:dyDescent="0.2">
      <c r="A85" s="138"/>
      <c r="B85" s="123"/>
      <c r="C85" s="165"/>
      <c r="D85" s="166"/>
      <c r="E85" s="161"/>
      <c r="F85" s="181"/>
      <c r="G85" s="182"/>
      <c r="H85" s="181"/>
      <c r="I85" s="182"/>
      <c r="J85" s="181"/>
      <c r="K85" s="182"/>
      <c r="L85" s="181"/>
      <c r="M85" s="182"/>
      <c r="N85" s="181"/>
      <c r="O85" s="182"/>
      <c r="P85" s="181"/>
      <c r="Q85" s="182"/>
      <c r="R85" s="181"/>
      <c r="S85" s="182"/>
      <c r="T85" s="181"/>
      <c r="U85" s="182"/>
      <c r="V85" s="181"/>
      <c r="W85" s="182"/>
      <c r="X85" s="181"/>
      <c r="Y85" s="182"/>
      <c r="Z85" s="181"/>
      <c r="AA85" s="182"/>
      <c r="AB85" s="181"/>
      <c r="AC85" s="163">
        <f t="shared" si="8"/>
        <v>0</v>
      </c>
      <c r="AD85" s="164">
        <f t="shared" si="9"/>
        <v>0</v>
      </c>
      <c r="AE85" s="118"/>
    </row>
    <row r="86" spans="1:31" ht="16" x14ac:dyDescent="0.2">
      <c r="A86" s="138"/>
      <c r="B86" s="123"/>
      <c r="C86" s="167"/>
      <c r="D86" s="166"/>
      <c r="E86" s="161"/>
      <c r="F86" s="181"/>
      <c r="G86" s="182"/>
      <c r="H86" s="181"/>
      <c r="I86" s="182"/>
      <c r="J86" s="181"/>
      <c r="K86" s="182"/>
      <c r="L86" s="181"/>
      <c r="M86" s="182"/>
      <c r="N86" s="181"/>
      <c r="O86" s="182"/>
      <c r="P86" s="181"/>
      <c r="Q86" s="182"/>
      <c r="R86" s="181"/>
      <c r="S86" s="182"/>
      <c r="T86" s="181"/>
      <c r="U86" s="182"/>
      <c r="V86" s="181"/>
      <c r="W86" s="182"/>
      <c r="X86" s="181"/>
      <c r="Y86" s="182"/>
      <c r="Z86" s="181"/>
      <c r="AA86" s="182"/>
      <c r="AB86" s="181"/>
      <c r="AC86" s="163">
        <f t="shared" si="8"/>
        <v>0</v>
      </c>
      <c r="AD86" s="164">
        <f t="shared" si="9"/>
        <v>0</v>
      </c>
      <c r="AE86" s="118"/>
    </row>
    <row r="87" spans="1:31" ht="16" x14ac:dyDescent="0.2">
      <c r="A87" s="138"/>
      <c r="B87" s="123"/>
      <c r="C87" s="168"/>
      <c r="D87" s="169"/>
      <c r="E87" s="161"/>
      <c r="F87" s="173"/>
      <c r="G87" s="184"/>
      <c r="H87" s="173"/>
      <c r="I87" s="184"/>
      <c r="J87" s="173"/>
      <c r="K87" s="184"/>
      <c r="L87" s="173"/>
      <c r="M87" s="184"/>
      <c r="N87" s="173"/>
      <c r="O87" s="184"/>
      <c r="P87" s="173"/>
      <c r="Q87" s="184"/>
      <c r="R87" s="173"/>
      <c r="S87" s="184"/>
      <c r="T87" s="173"/>
      <c r="U87" s="184"/>
      <c r="V87" s="173"/>
      <c r="W87" s="184"/>
      <c r="X87" s="173"/>
      <c r="Y87" s="184"/>
      <c r="Z87" s="173"/>
      <c r="AA87" s="184"/>
      <c r="AB87" s="173"/>
      <c r="AC87" s="163">
        <f t="shared" si="8"/>
        <v>0</v>
      </c>
      <c r="AD87" s="164">
        <f t="shared" si="9"/>
        <v>0</v>
      </c>
      <c r="AE87" s="118"/>
    </row>
    <row r="88" spans="1:31" ht="21" x14ac:dyDescent="0.2">
      <c r="A88" s="138"/>
      <c r="B88" s="123"/>
      <c r="C88" s="192"/>
      <c r="D88" s="188"/>
      <c r="E88" s="162"/>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74"/>
      <c r="AD88" s="175"/>
      <c r="AE88" s="118"/>
    </row>
    <row r="89" spans="1:31" ht="21" x14ac:dyDescent="0.2">
      <c r="A89" s="138" t="s">
        <v>54</v>
      </c>
      <c r="B89" s="123"/>
      <c r="C89" s="274"/>
      <c r="D89" s="275" t="s">
        <v>8</v>
      </c>
      <c r="E89" s="276">
        <f>SUM(E90:E99)</f>
        <v>0</v>
      </c>
      <c r="F89" s="267">
        <f t="shared" ref="F89:AB89" si="11">SUM(F90:F99)</f>
        <v>0</v>
      </c>
      <c r="G89" s="276">
        <f t="shared" si="11"/>
        <v>0</v>
      </c>
      <c r="H89" s="267">
        <f t="shared" si="11"/>
        <v>0</v>
      </c>
      <c r="I89" s="276">
        <f t="shared" si="11"/>
        <v>0</v>
      </c>
      <c r="J89" s="267">
        <f t="shared" si="11"/>
        <v>0</v>
      </c>
      <c r="K89" s="276">
        <f t="shared" si="11"/>
        <v>0</v>
      </c>
      <c r="L89" s="267">
        <f t="shared" si="11"/>
        <v>0</v>
      </c>
      <c r="M89" s="276">
        <f t="shared" si="11"/>
        <v>0</v>
      </c>
      <c r="N89" s="267">
        <f t="shared" si="11"/>
        <v>4000</v>
      </c>
      <c r="O89" s="276">
        <f t="shared" si="11"/>
        <v>0</v>
      </c>
      <c r="P89" s="267">
        <f t="shared" si="11"/>
        <v>0</v>
      </c>
      <c r="Q89" s="276">
        <f t="shared" si="11"/>
        <v>0</v>
      </c>
      <c r="R89" s="267">
        <f t="shared" si="11"/>
        <v>0</v>
      </c>
      <c r="S89" s="276">
        <f t="shared" si="11"/>
        <v>0</v>
      </c>
      <c r="T89" s="267">
        <f t="shared" si="11"/>
        <v>0</v>
      </c>
      <c r="U89" s="276">
        <f t="shared" si="11"/>
        <v>0</v>
      </c>
      <c r="V89" s="267">
        <f t="shared" si="11"/>
        <v>0</v>
      </c>
      <c r="W89" s="276">
        <f t="shared" si="11"/>
        <v>0</v>
      </c>
      <c r="X89" s="267">
        <f t="shared" si="11"/>
        <v>0</v>
      </c>
      <c r="Y89" s="276">
        <f t="shared" si="11"/>
        <v>0</v>
      </c>
      <c r="Z89" s="267">
        <f t="shared" si="11"/>
        <v>0</v>
      </c>
      <c r="AA89" s="276">
        <f t="shared" si="11"/>
        <v>0</v>
      </c>
      <c r="AB89" s="267">
        <f t="shared" si="11"/>
        <v>0</v>
      </c>
      <c r="AC89" s="273">
        <f t="shared" si="8"/>
        <v>0</v>
      </c>
      <c r="AD89" s="269">
        <f t="shared" si="9"/>
        <v>4000</v>
      </c>
      <c r="AE89" s="118"/>
    </row>
    <row r="90" spans="1:31" ht="16" x14ac:dyDescent="0.2">
      <c r="A90" s="138"/>
      <c r="B90" s="123"/>
      <c r="C90" s="159"/>
      <c r="D90" s="160"/>
      <c r="E90" s="161"/>
      <c r="F90" s="162"/>
      <c r="G90" s="161"/>
      <c r="H90" s="162"/>
      <c r="I90" s="161"/>
      <c r="J90" s="162"/>
      <c r="K90" s="161"/>
      <c r="L90" s="162"/>
      <c r="M90" s="161"/>
      <c r="N90" s="162">
        <v>4000</v>
      </c>
      <c r="O90" s="161"/>
      <c r="P90" s="162"/>
      <c r="Q90" s="161"/>
      <c r="R90" s="162"/>
      <c r="S90" s="161"/>
      <c r="T90" s="162"/>
      <c r="U90" s="161"/>
      <c r="V90" s="162"/>
      <c r="W90" s="161"/>
      <c r="X90" s="162"/>
      <c r="Y90" s="161"/>
      <c r="Z90" s="162"/>
      <c r="AA90" s="161"/>
      <c r="AB90" s="162"/>
      <c r="AC90" s="163">
        <f t="shared" si="8"/>
        <v>0</v>
      </c>
      <c r="AD90" s="164">
        <f t="shared" si="9"/>
        <v>4000</v>
      </c>
      <c r="AE90" s="118"/>
    </row>
    <row r="91" spans="1:31" ht="16" x14ac:dyDescent="0.2">
      <c r="A91" s="138"/>
      <c r="B91" s="123"/>
      <c r="C91" s="165"/>
      <c r="D91" s="166"/>
      <c r="E91" s="161"/>
      <c r="F91" s="181"/>
      <c r="G91" s="182"/>
      <c r="H91" s="181"/>
      <c r="I91" s="182"/>
      <c r="J91" s="181"/>
      <c r="K91" s="182"/>
      <c r="L91" s="181"/>
      <c r="M91" s="182"/>
      <c r="N91" s="181"/>
      <c r="O91" s="182"/>
      <c r="P91" s="181"/>
      <c r="Q91" s="182"/>
      <c r="R91" s="181"/>
      <c r="S91" s="182"/>
      <c r="T91" s="181"/>
      <c r="U91" s="182"/>
      <c r="V91" s="181"/>
      <c r="W91" s="182"/>
      <c r="X91" s="181"/>
      <c r="Y91" s="182"/>
      <c r="Z91" s="181"/>
      <c r="AA91" s="182"/>
      <c r="AB91" s="181"/>
      <c r="AC91" s="163">
        <f t="shared" si="8"/>
        <v>0</v>
      </c>
      <c r="AD91" s="164">
        <f t="shared" si="9"/>
        <v>0</v>
      </c>
      <c r="AE91" s="118"/>
    </row>
    <row r="92" spans="1:31" ht="16" x14ac:dyDescent="0.2">
      <c r="A92" s="138"/>
      <c r="B92" s="123"/>
      <c r="C92" s="165"/>
      <c r="D92" s="166"/>
      <c r="E92" s="161"/>
      <c r="F92" s="181"/>
      <c r="G92" s="182"/>
      <c r="H92" s="181"/>
      <c r="I92" s="182"/>
      <c r="J92" s="181"/>
      <c r="K92" s="182"/>
      <c r="L92" s="181"/>
      <c r="M92" s="182"/>
      <c r="N92" s="181"/>
      <c r="O92" s="182"/>
      <c r="P92" s="181"/>
      <c r="Q92" s="182"/>
      <c r="R92" s="181"/>
      <c r="S92" s="182"/>
      <c r="T92" s="181"/>
      <c r="U92" s="182"/>
      <c r="V92" s="181"/>
      <c r="W92" s="182"/>
      <c r="X92" s="181"/>
      <c r="Y92" s="182"/>
      <c r="Z92" s="181"/>
      <c r="AA92" s="182"/>
      <c r="AB92" s="181"/>
      <c r="AC92" s="163">
        <f t="shared" si="8"/>
        <v>0</v>
      </c>
      <c r="AD92" s="164">
        <f t="shared" si="9"/>
        <v>0</v>
      </c>
      <c r="AE92" s="118"/>
    </row>
    <row r="93" spans="1:31" ht="16" x14ac:dyDescent="0.2">
      <c r="A93" s="138"/>
      <c r="B93" s="123"/>
      <c r="C93" s="165"/>
      <c r="D93" s="166"/>
      <c r="E93" s="161"/>
      <c r="F93" s="181"/>
      <c r="G93" s="182"/>
      <c r="H93" s="181"/>
      <c r="I93" s="182"/>
      <c r="J93" s="181"/>
      <c r="K93" s="182"/>
      <c r="L93" s="181"/>
      <c r="M93" s="182"/>
      <c r="N93" s="181"/>
      <c r="O93" s="182"/>
      <c r="P93" s="181"/>
      <c r="Q93" s="182"/>
      <c r="R93" s="181"/>
      <c r="S93" s="182"/>
      <c r="T93" s="181"/>
      <c r="U93" s="182"/>
      <c r="V93" s="181"/>
      <c r="W93" s="182"/>
      <c r="X93" s="181"/>
      <c r="Y93" s="182"/>
      <c r="Z93" s="181"/>
      <c r="AA93" s="182"/>
      <c r="AB93" s="181"/>
      <c r="AC93" s="163">
        <f t="shared" si="8"/>
        <v>0</v>
      </c>
      <c r="AD93" s="164">
        <f t="shared" si="9"/>
        <v>0</v>
      </c>
      <c r="AE93" s="118"/>
    </row>
    <row r="94" spans="1:31" ht="16" x14ac:dyDescent="0.2">
      <c r="A94" s="138"/>
      <c r="B94" s="123"/>
      <c r="C94" s="165"/>
      <c r="D94" s="166"/>
      <c r="E94" s="161"/>
      <c r="F94" s="181"/>
      <c r="G94" s="182"/>
      <c r="H94" s="181"/>
      <c r="I94" s="182"/>
      <c r="J94" s="181"/>
      <c r="K94" s="182"/>
      <c r="L94" s="181"/>
      <c r="M94" s="182"/>
      <c r="N94" s="181"/>
      <c r="O94" s="182"/>
      <c r="P94" s="181"/>
      <c r="Q94" s="182"/>
      <c r="R94" s="181"/>
      <c r="S94" s="182"/>
      <c r="T94" s="181"/>
      <c r="U94" s="182"/>
      <c r="V94" s="181"/>
      <c r="W94" s="182"/>
      <c r="X94" s="181"/>
      <c r="Y94" s="182"/>
      <c r="Z94" s="181"/>
      <c r="AA94" s="182"/>
      <c r="AB94" s="181"/>
      <c r="AC94" s="163">
        <f t="shared" si="8"/>
        <v>0</v>
      </c>
      <c r="AD94" s="164">
        <f t="shared" si="9"/>
        <v>0</v>
      </c>
      <c r="AE94" s="118"/>
    </row>
    <row r="95" spans="1:31" ht="16" x14ac:dyDescent="0.2">
      <c r="A95" s="138"/>
      <c r="B95" s="123"/>
      <c r="C95" s="165"/>
      <c r="D95" s="166"/>
      <c r="E95" s="161"/>
      <c r="F95" s="181"/>
      <c r="G95" s="182"/>
      <c r="H95" s="181"/>
      <c r="I95" s="182"/>
      <c r="J95" s="181"/>
      <c r="K95" s="182"/>
      <c r="L95" s="181"/>
      <c r="M95" s="182"/>
      <c r="N95" s="181"/>
      <c r="O95" s="182"/>
      <c r="P95" s="181"/>
      <c r="Q95" s="182"/>
      <c r="R95" s="181"/>
      <c r="S95" s="182"/>
      <c r="T95" s="181"/>
      <c r="U95" s="182"/>
      <c r="V95" s="181"/>
      <c r="W95" s="182"/>
      <c r="X95" s="181"/>
      <c r="Y95" s="182"/>
      <c r="Z95" s="181"/>
      <c r="AA95" s="182"/>
      <c r="AB95" s="181"/>
      <c r="AC95" s="163">
        <f t="shared" si="8"/>
        <v>0</v>
      </c>
      <c r="AD95" s="164">
        <f t="shared" si="9"/>
        <v>0</v>
      </c>
      <c r="AE95" s="118"/>
    </row>
    <row r="96" spans="1:31" ht="16" x14ac:dyDescent="0.2">
      <c r="A96" s="138"/>
      <c r="B96" s="123"/>
      <c r="C96" s="165"/>
      <c r="D96" s="166"/>
      <c r="E96" s="161"/>
      <c r="F96" s="181"/>
      <c r="G96" s="182"/>
      <c r="H96" s="181"/>
      <c r="I96" s="182"/>
      <c r="J96" s="181"/>
      <c r="K96" s="182"/>
      <c r="L96" s="181"/>
      <c r="M96" s="182"/>
      <c r="N96" s="181"/>
      <c r="O96" s="182"/>
      <c r="P96" s="181"/>
      <c r="Q96" s="182"/>
      <c r="R96" s="181"/>
      <c r="S96" s="182"/>
      <c r="T96" s="181"/>
      <c r="U96" s="182"/>
      <c r="V96" s="181"/>
      <c r="W96" s="182"/>
      <c r="X96" s="181"/>
      <c r="Y96" s="182"/>
      <c r="Z96" s="181"/>
      <c r="AA96" s="182"/>
      <c r="AB96" s="181"/>
      <c r="AC96" s="163">
        <f t="shared" si="8"/>
        <v>0</v>
      </c>
      <c r="AD96" s="164">
        <f t="shared" si="9"/>
        <v>0</v>
      </c>
      <c r="AE96" s="118"/>
    </row>
    <row r="97" spans="1:31" ht="16" x14ac:dyDescent="0.2">
      <c r="A97" s="138"/>
      <c r="B97" s="123"/>
      <c r="C97" s="165"/>
      <c r="D97" s="166"/>
      <c r="E97" s="161"/>
      <c r="F97" s="181"/>
      <c r="G97" s="182"/>
      <c r="H97" s="181"/>
      <c r="I97" s="182"/>
      <c r="J97" s="181"/>
      <c r="K97" s="182"/>
      <c r="L97" s="181"/>
      <c r="M97" s="182"/>
      <c r="N97" s="181"/>
      <c r="O97" s="182"/>
      <c r="P97" s="181"/>
      <c r="Q97" s="182"/>
      <c r="R97" s="181"/>
      <c r="S97" s="182"/>
      <c r="T97" s="181"/>
      <c r="U97" s="182"/>
      <c r="V97" s="181"/>
      <c r="W97" s="182"/>
      <c r="X97" s="181"/>
      <c r="Y97" s="182"/>
      <c r="Z97" s="181"/>
      <c r="AA97" s="182"/>
      <c r="AB97" s="181"/>
      <c r="AC97" s="163">
        <f t="shared" si="8"/>
        <v>0</v>
      </c>
      <c r="AD97" s="164">
        <f t="shared" si="9"/>
        <v>0</v>
      </c>
      <c r="AE97" s="118"/>
    </row>
    <row r="98" spans="1:31" ht="16" x14ac:dyDescent="0.2">
      <c r="A98" s="138"/>
      <c r="B98" s="123"/>
      <c r="C98" s="165"/>
      <c r="D98" s="166"/>
      <c r="E98" s="161"/>
      <c r="F98" s="181"/>
      <c r="G98" s="182"/>
      <c r="H98" s="181"/>
      <c r="I98" s="182"/>
      <c r="J98" s="181"/>
      <c r="K98" s="182"/>
      <c r="L98" s="181"/>
      <c r="M98" s="182"/>
      <c r="N98" s="181"/>
      <c r="O98" s="182"/>
      <c r="P98" s="181"/>
      <c r="Q98" s="182"/>
      <c r="R98" s="181"/>
      <c r="S98" s="182"/>
      <c r="T98" s="181"/>
      <c r="U98" s="182"/>
      <c r="V98" s="181"/>
      <c r="W98" s="182"/>
      <c r="X98" s="181"/>
      <c r="Y98" s="182"/>
      <c r="Z98" s="181"/>
      <c r="AA98" s="182"/>
      <c r="AB98" s="181"/>
      <c r="AC98" s="163">
        <f t="shared" si="8"/>
        <v>0</v>
      </c>
      <c r="AD98" s="164">
        <f t="shared" si="9"/>
        <v>0</v>
      </c>
      <c r="AE98" s="118"/>
    </row>
    <row r="99" spans="1:31" ht="16" x14ac:dyDescent="0.2">
      <c r="A99" s="138"/>
      <c r="B99" s="123"/>
      <c r="C99" s="165"/>
      <c r="D99" s="169"/>
      <c r="E99" s="161"/>
      <c r="F99" s="173"/>
      <c r="G99" s="184"/>
      <c r="H99" s="173"/>
      <c r="I99" s="184"/>
      <c r="J99" s="173"/>
      <c r="K99" s="184"/>
      <c r="L99" s="173"/>
      <c r="M99" s="184"/>
      <c r="N99" s="173"/>
      <c r="O99" s="184"/>
      <c r="P99" s="173"/>
      <c r="Q99" s="184"/>
      <c r="R99" s="173"/>
      <c r="S99" s="184"/>
      <c r="T99" s="173"/>
      <c r="U99" s="184"/>
      <c r="V99" s="173"/>
      <c r="W99" s="184"/>
      <c r="X99" s="173"/>
      <c r="Y99" s="184"/>
      <c r="Z99" s="173"/>
      <c r="AA99" s="184"/>
      <c r="AB99" s="173"/>
      <c r="AC99" s="163">
        <f t="shared" si="8"/>
        <v>0</v>
      </c>
      <c r="AD99" s="164">
        <f t="shared" si="9"/>
        <v>0</v>
      </c>
      <c r="AE99" s="118"/>
    </row>
    <row r="100" spans="1:31" ht="21" x14ac:dyDescent="0.2">
      <c r="A100" s="138"/>
      <c r="B100" s="123"/>
      <c r="C100" s="187"/>
      <c r="D100" s="188"/>
      <c r="E100" s="188"/>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74"/>
      <c r="AD100" s="175"/>
      <c r="AE100" s="118"/>
    </row>
    <row r="101" spans="1:31" ht="21" x14ac:dyDescent="0.2">
      <c r="A101" s="138" t="s">
        <v>55</v>
      </c>
      <c r="B101" s="123"/>
      <c r="C101" s="274"/>
      <c r="D101" s="275" t="s">
        <v>8</v>
      </c>
      <c r="E101" s="276">
        <f>SUM(E102:E111)</f>
        <v>0</v>
      </c>
      <c r="F101" s="267">
        <f t="shared" ref="F101:AB101" si="12">SUM(F102:F111)</f>
        <v>0</v>
      </c>
      <c r="G101" s="276">
        <f t="shared" si="12"/>
        <v>0</v>
      </c>
      <c r="H101" s="267">
        <f t="shared" si="12"/>
        <v>100</v>
      </c>
      <c r="I101" s="276">
        <f t="shared" si="12"/>
        <v>0</v>
      </c>
      <c r="J101" s="267">
        <f t="shared" si="12"/>
        <v>0</v>
      </c>
      <c r="K101" s="276">
        <f t="shared" si="12"/>
        <v>0</v>
      </c>
      <c r="L101" s="267">
        <f t="shared" si="12"/>
        <v>0</v>
      </c>
      <c r="M101" s="276">
        <f t="shared" si="12"/>
        <v>0</v>
      </c>
      <c r="N101" s="267">
        <f t="shared" si="12"/>
        <v>0</v>
      </c>
      <c r="O101" s="276">
        <f t="shared" si="12"/>
        <v>0</v>
      </c>
      <c r="P101" s="267">
        <f t="shared" si="12"/>
        <v>0</v>
      </c>
      <c r="Q101" s="276">
        <f t="shared" si="12"/>
        <v>0</v>
      </c>
      <c r="R101" s="267">
        <f t="shared" si="12"/>
        <v>0</v>
      </c>
      <c r="S101" s="276">
        <f t="shared" si="12"/>
        <v>0</v>
      </c>
      <c r="T101" s="267">
        <f t="shared" si="12"/>
        <v>0</v>
      </c>
      <c r="U101" s="276">
        <f t="shared" si="12"/>
        <v>0</v>
      </c>
      <c r="V101" s="267">
        <f t="shared" si="12"/>
        <v>0</v>
      </c>
      <c r="W101" s="276">
        <f t="shared" si="12"/>
        <v>0</v>
      </c>
      <c r="X101" s="267">
        <f t="shared" si="12"/>
        <v>0</v>
      </c>
      <c r="Y101" s="276">
        <f t="shared" si="12"/>
        <v>0</v>
      </c>
      <c r="Z101" s="267">
        <f t="shared" si="12"/>
        <v>0</v>
      </c>
      <c r="AA101" s="276">
        <f t="shared" si="12"/>
        <v>0</v>
      </c>
      <c r="AB101" s="267">
        <f t="shared" si="12"/>
        <v>0</v>
      </c>
      <c r="AC101" s="273">
        <f t="shared" si="8"/>
        <v>0</v>
      </c>
      <c r="AD101" s="269">
        <f t="shared" si="9"/>
        <v>100</v>
      </c>
      <c r="AE101" s="118"/>
    </row>
    <row r="102" spans="1:31" ht="16" x14ac:dyDescent="0.2">
      <c r="A102" s="138"/>
      <c r="B102" s="123"/>
      <c r="C102" s="159"/>
      <c r="D102" s="160"/>
      <c r="E102" s="161"/>
      <c r="F102" s="162"/>
      <c r="G102" s="161"/>
      <c r="H102" s="162">
        <v>100</v>
      </c>
      <c r="I102" s="161"/>
      <c r="J102" s="162"/>
      <c r="K102" s="161"/>
      <c r="L102" s="162"/>
      <c r="M102" s="161"/>
      <c r="N102" s="162"/>
      <c r="O102" s="161"/>
      <c r="P102" s="162"/>
      <c r="Q102" s="161"/>
      <c r="R102" s="162"/>
      <c r="S102" s="161"/>
      <c r="T102" s="162"/>
      <c r="U102" s="161"/>
      <c r="V102" s="162"/>
      <c r="W102" s="161"/>
      <c r="X102" s="162"/>
      <c r="Y102" s="161"/>
      <c r="Z102" s="162"/>
      <c r="AA102" s="161"/>
      <c r="AB102" s="162"/>
      <c r="AC102" s="163">
        <f t="shared" si="8"/>
        <v>0</v>
      </c>
      <c r="AD102" s="164">
        <f t="shared" si="9"/>
        <v>100</v>
      </c>
      <c r="AE102" s="118"/>
    </row>
    <row r="103" spans="1:31" ht="16" x14ac:dyDescent="0.2">
      <c r="A103" s="138"/>
      <c r="B103" s="123"/>
      <c r="C103" s="159"/>
      <c r="D103" s="160"/>
      <c r="E103" s="161"/>
      <c r="F103" s="162"/>
      <c r="G103" s="161"/>
      <c r="H103" s="162"/>
      <c r="I103" s="161"/>
      <c r="J103" s="162"/>
      <c r="K103" s="161"/>
      <c r="L103" s="162"/>
      <c r="M103" s="161"/>
      <c r="N103" s="162"/>
      <c r="O103" s="161"/>
      <c r="P103" s="162"/>
      <c r="Q103" s="161"/>
      <c r="R103" s="162"/>
      <c r="S103" s="161"/>
      <c r="T103" s="162"/>
      <c r="U103" s="161"/>
      <c r="V103" s="162"/>
      <c r="W103" s="161"/>
      <c r="X103" s="162"/>
      <c r="Y103" s="161"/>
      <c r="Z103" s="162"/>
      <c r="AA103" s="161"/>
      <c r="AB103" s="162"/>
      <c r="AC103" s="163">
        <f t="shared" si="8"/>
        <v>0</v>
      </c>
      <c r="AD103" s="164">
        <f t="shared" si="9"/>
        <v>0</v>
      </c>
      <c r="AE103" s="118"/>
    </row>
    <row r="104" spans="1:31" ht="16" x14ac:dyDescent="0.2">
      <c r="A104" s="138"/>
      <c r="B104" s="123"/>
      <c r="C104" s="159"/>
      <c r="D104" s="160"/>
      <c r="E104" s="161"/>
      <c r="F104" s="162"/>
      <c r="G104" s="161"/>
      <c r="H104" s="162"/>
      <c r="I104" s="161"/>
      <c r="J104" s="162"/>
      <c r="K104" s="161"/>
      <c r="L104" s="162"/>
      <c r="M104" s="161"/>
      <c r="N104" s="162"/>
      <c r="O104" s="161"/>
      <c r="P104" s="162"/>
      <c r="Q104" s="161"/>
      <c r="R104" s="162"/>
      <c r="S104" s="161"/>
      <c r="T104" s="162"/>
      <c r="U104" s="161"/>
      <c r="V104" s="162"/>
      <c r="W104" s="161"/>
      <c r="X104" s="162"/>
      <c r="Y104" s="161"/>
      <c r="Z104" s="162"/>
      <c r="AA104" s="161"/>
      <c r="AB104" s="162"/>
      <c r="AC104" s="163">
        <f t="shared" si="8"/>
        <v>0</v>
      </c>
      <c r="AD104" s="164">
        <f t="shared" si="9"/>
        <v>0</v>
      </c>
      <c r="AE104" s="118"/>
    </row>
    <row r="105" spans="1:31" ht="16" x14ac:dyDescent="0.2">
      <c r="A105" s="138"/>
      <c r="B105" s="123"/>
      <c r="C105" s="159"/>
      <c r="D105" s="160"/>
      <c r="E105" s="161"/>
      <c r="F105" s="162"/>
      <c r="G105" s="161"/>
      <c r="H105" s="162"/>
      <c r="I105" s="161"/>
      <c r="J105" s="162"/>
      <c r="K105" s="161"/>
      <c r="L105" s="162"/>
      <c r="M105" s="161"/>
      <c r="N105" s="162"/>
      <c r="O105" s="161"/>
      <c r="P105" s="162"/>
      <c r="Q105" s="161"/>
      <c r="R105" s="162"/>
      <c r="S105" s="161"/>
      <c r="T105" s="162"/>
      <c r="U105" s="161"/>
      <c r="V105" s="162"/>
      <c r="W105" s="161"/>
      <c r="X105" s="162"/>
      <c r="Y105" s="161"/>
      <c r="Z105" s="162"/>
      <c r="AA105" s="161"/>
      <c r="AB105" s="162"/>
      <c r="AC105" s="163">
        <f t="shared" si="8"/>
        <v>0</v>
      </c>
      <c r="AD105" s="164">
        <f t="shared" si="9"/>
        <v>0</v>
      </c>
      <c r="AE105" s="118"/>
    </row>
    <row r="106" spans="1:31" ht="16" x14ac:dyDescent="0.2">
      <c r="A106" s="138"/>
      <c r="B106" s="123"/>
      <c r="C106" s="159"/>
      <c r="D106" s="160"/>
      <c r="E106" s="161"/>
      <c r="F106" s="162"/>
      <c r="G106" s="161"/>
      <c r="H106" s="162"/>
      <c r="I106" s="161"/>
      <c r="J106" s="162"/>
      <c r="K106" s="161"/>
      <c r="L106" s="162"/>
      <c r="M106" s="161"/>
      <c r="N106" s="162"/>
      <c r="O106" s="161"/>
      <c r="P106" s="162"/>
      <c r="Q106" s="161"/>
      <c r="R106" s="162"/>
      <c r="S106" s="161"/>
      <c r="T106" s="162"/>
      <c r="U106" s="161"/>
      <c r="V106" s="162"/>
      <c r="W106" s="161"/>
      <c r="X106" s="162"/>
      <c r="Y106" s="161"/>
      <c r="Z106" s="162"/>
      <c r="AA106" s="161"/>
      <c r="AB106" s="162"/>
      <c r="AC106" s="163">
        <f t="shared" si="8"/>
        <v>0</v>
      </c>
      <c r="AD106" s="164">
        <f t="shared" si="9"/>
        <v>0</v>
      </c>
      <c r="AE106" s="118"/>
    </row>
    <row r="107" spans="1:31" ht="16" x14ac:dyDescent="0.2">
      <c r="A107" s="138"/>
      <c r="B107" s="123"/>
      <c r="C107" s="159"/>
      <c r="D107" s="160"/>
      <c r="E107" s="161"/>
      <c r="F107" s="162"/>
      <c r="G107" s="161"/>
      <c r="H107" s="162"/>
      <c r="I107" s="161"/>
      <c r="J107" s="162"/>
      <c r="K107" s="161"/>
      <c r="L107" s="162"/>
      <c r="M107" s="161"/>
      <c r="N107" s="162"/>
      <c r="O107" s="161"/>
      <c r="P107" s="162"/>
      <c r="Q107" s="161"/>
      <c r="R107" s="162"/>
      <c r="S107" s="161"/>
      <c r="T107" s="162"/>
      <c r="U107" s="161"/>
      <c r="V107" s="162"/>
      <c r="W107" s="161"/>
      <c r="X107" s="162"/>
      <c r="Y107" s="161"/>
      <c r="Z107" s="162"/>
      <c r="AA107" s="161"/>
      <c r="AB107" s="162"/>
      <c r="AC107" s="163">
        <f t="shared" si="8"/>
        <v>0</v>
      </c>
      <c r="AD107" s="164">
        <f t="shared" si="9"/>
        <v>0</v>
      </c>
      <c r="AE107" s="118"/>
    </row>
    <row r="108" spans="1:31" ht="16" x14ac:dyDescent="0.2">
      <c r="A108" s="138"/>
      <c r="B108" s="123"/>
      <c r="C108" s="159"/>
      <c r="D108" s="160"/>
      <c r="E108" s="161"/>
      <c r="F108" s="162"/>
      <c r="G108" s="161"/>
      <c r="H108" s="162"/>
      <c r="I108" s="161"/>
      <c r="J108" s="162"/>
      <c r="K108" s="161"/>
      <c r="L108" s="162"/>
      <c r="M108" s="161"/>
      <c r="N108" s="162"/>
      <c r="O108" s="161"/>
      <c r="P108" s="162"/>
      <c r="Q108" s="161"/>
      <c r="R108" s="162"/>
      <c r="S108" s="161"/>
      <c r="T108" s="162"/>
      <c r="U108" s="161"/>
      <c r="V108" s="162"/>
      <c r="W108" s="161"/>
      <c r="X108" s="162"/>
      <c r="Y108" s="161"/>
      <c r="Z108" s="162"/>
      <c r="AA108" s="161"/>
      <c r="AB108" s="162"/>
      <c r="AC108" s="163">
        <f t="shared" si="8"/>
        <v>0</v>
      </c>
      <c r="AD108" s="164">
        <f t="shared" si="9"/>
        <v>0</v>
      </c>
      <c r="AE108" s="118"/>
    </row>
    <row r="109" spans="1:31" ht="16" x14ac:dyDescent="0.2">
      <c r="A109" s="138"/>
      <c r="B109" s="123"/>
      <c r="C109" s="159"/>
      <c r="D109" s="160"/>
      <c r="E109" s="161"/>
      <c r="F109" s="162"/>
      <c r="G109" s="161"/>
      <c r="H109" s="162"/>
      <c r="I109" s="161"/>
      <c r="J109" s="162"/>
      <c r="K109" s="161"/>
      <c r="L109" s="162"/>
      <c r="M109" s="161"/>
      <c r="N109" s="162"/>
      <c r="O109" s="161"/>
      <c r="P109" s="162"/>
      <c r="Q109" s="161"/>
      <c r="R109" s="162"/>
      <c r="S109" s="161"/>
      <c r="T109" s="162"/>
      <c r="U109" s="161"/>
      <c r="V109" s="162"/>
      <c r="W109" s="161"/>
      <c r="X109" s="162"/>
      <c r="Y109" s="161"/>
      <c r="Z109" s="162"/>
      <c r="AA109" s="161"/>
      <c r="AB109" s="162"/>
      <c r="AC109" s="163">
        <f t="shared" si="8"/>
        <v>0</v>
      </c>
      <c r="AD109" s="164">
        <f t="shared" si="9"/>
        <v>0</v>
      </c>
      <c r="AE109" s="118"/>
    </row>
    <row r="110" spans="1:31" ht="16" x14ac:dyDescent="0.2">
      <c r="A110" s="138"/>
      <c r="B110" s="123"/>
      <c r="C110" s="159"/>
      <c r="D110" s="160"/>
      <c r="E110" s="161"/>
      <c r="F110" s="162"/>
      <c r="G110" s="161"/>
      <c r="H110" s="162"/>
      <c r="I110" s="161"/>
      <c r="J110" s="162"/>
      <c r="K110" s="161"/>
      <c r="L110" s="162"/>
      <c r="M110" s="161"/>
      <c r="N110" s="162"/>
      <c r="O110" s="161"/>
      <c r="P110" s="162"/>
      <c r="Q110" s="161"/>
      <c r="R110" s="162"/>
      <c r="S110" s="161"/>
      <c r="T110" s="162"/>
      <c r="U110" s="161"/>
      <c r="V110" s="162"/>
      <c r="W110" s="161"/>
      <c r="X110" s="162"/>
      <c r="Y110" s="161"/>
      <c r="Z110" s="162"/>
      <c r="AA110" s="161"/>
      <c r="AB110" s="162"/>
      <c r="AC110" s="163">
        <f t="shared" si="8"/>
        <v>0</v>
      </c>
      <c r="AD110" s="164">
        <f t="shared" si="9"/>
        <v>0</v>
      </c>
      <c r="AE110" s="118"/>
    </row>
    <row r="111" spans="1:31" ht="16" x14ac:dyDescent="0.2">
      <c r="A111" s="193"/>
      <c r="B111" s="194"/>
      <c r="C111" s="195"/>
      <c r="D111" s="196"/>
      <c r="E111" s="197"/>
      <c r="F111" s="198"/>
      <c r="G111" s="197"/>
      <c r="H111" s="198"/>
      <c r="I111" s="197"/>
      <c r="J111" s="198"/>
      <c r="K111" s="197"/>
      <c r="L111" s="198"/>
      <c r="M111" s="197"/>
      <c r="N111" s="198"/>
      <c r="O111" s="197"/>
      <c r="P111" s="198"/>
      <c r="Q111" s="197"/>
      <c r="R111" s="198"/>
      <c r="S111" s="197"/>
      <c r="T111" s="198"/>
      <c r="U111" s="197"/>
      <c r="V111" s="198"/>
      <c r="W111" s="197"/>
      <c r="X111" s="198"/>
      <c r="Y111" s="197"/>
      <c r="Z111" s="198"/>
      <c r="AA111" s="197"/>
      <c r="AB111" s="198"/>
      <c r="AC111" s="199">
        <f t="shared" si="8"/>
        <v>0</v>
      </c>
      <c r="AD111" s="200">
        <f t="shared" si="9"/>
        <v>0</v>
      </c>
      <c r="AE111" s="118"/>
    </row>
  </sheetData>
  <sheetProtection algorithmName="SHA-512" hashValue="0qZY/YvDfGVnuO4tpRdEtMlW4ZqrrQJBzfCIfKzFeNFj6LGZ2SSl3lC0tqmSFSgbG1fpXkOE1867l5f7k6Qkcw==" saltValue="eAw+d+yb46OP1cFsp0pZog==" spinCount="100000" sheet="1" formatCells="0" formatColumns="0" formatRows="0" insertColumns="0" insertRows="0" sort="0" autoFilter="0" pivotTables="0"/>
  <mergeCells count="14">
    <mergeCell ref="A1:AD1"/>
    <mergeCell ref="E2:F2"/>
    <mergeCell ref="G2:H2"/>
    <mergeCell ref="I2:J2"/>
    <mergeCell ref="K2:L2"/>
    <mergeCell ref="M2:N2"/>
    <mergeCell ref="O2:P2"/>
    <mergeCell ref="Q2:R2"/>
    <mergeCell ref="S2:T2"/>
    <mergeCell ref="U2:V2"/>
    <mergeCell ref="W2:X2"/>
    <mergeCell ref="Y2:Z2"/>
    <mergeCell ref="AA2:AB2"/>
    <mergeCell ref="AC2:AD2"/>
  </mergeCells>
  <phoneticPr fontId="1" type="noConversion"/>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7" id="{E9BD483C-65E6-401C-A6C5-F826F821171C}">
            <x14:iconSet custom="1">
              <x14:cfvo type="percent">
                <xm:f>0</xm:f>
              </x14:cfvo>
              <x14:cfvo type="num">
                <xm:f>$E$4</xm:f>
              </x14:cfvo>
              <x14:cfvo type="num" gte="0">
                <xm:f>$E$4</xm:f>
              </x14:cfvo>
              <x14:cfIcon iconSet="3TrafficLights1" iconId="1"/>
              <x14:cfIcon iconSet="3TrafficLights1" iconId="2"/>
              <x14:cfIcon iconSet="3TrafficLights1" iconId="0"/>
            </x14:iconSet>
          </x14:cfRule>
          <xm:sqref>F4</xm:sqref>
        </x14:conditionalFormatting>
        <x14:conditionalFormatting xmlns:xm="http://schemas.microsoft.com/office/excel/2006/main">
          <x14:cfRule type="iconSet" priority="104" id="{A90295AE-3F2A-4DA1-AB26-3372CE31EC04}">
            <x14:iconSet custom="1">
              <x14:cfvo type="percent">
                <xm:f>0</xm:f>
              </x14:cfvo>
              <x14:cfvo type="num">
                <xm:f>$E$16</xm:f>
              </x14:cfvo>
              <x14:cfvo type="num" gte="0">
                <xm:f>$E$16</xm:f>
              </x14:cfvo>
              <x14:cfIcon iconSet="3TrafficLights1" iconId="1"/>
              <x14:cfIcon iconSet="3TrafficLights1" iconId="2"/>
              <x14:cfIcon iconSet="3TrafficLights1" iconId="0"/>
            </x14:iconSet>
          </x14:cfRule>
          <xm:sqref>F16</xm:sqref>
        </x14:conditionalFormatting>
        <x14:conditionalFormatting xmlns:xm="http://schemas.microsoft.com/office/excel/2006/main">
          <x14:cfRule type="iconSet" priority="91" id="{5E076A4D-7F76-4BC5-B431-44B720F71456}">
            <x14:iconSet custom="1">
              <x14:cfvo type="percent">
                <xm:f>0</xm:f>
              </x14:cfvo>
              <x14:cfvo type="num">
                <xm:f>$E$29</xm:f>
              </x14:cfvo>
              <x14:cfvo type="num" gte="0">
                <xm:f>$E$29</xm:f>
              </x14:cfvo>
              <x14:cfIcon iconSet="3TrafficLights1" iconId="1"/>
              <x14:cfIcon iconSet="3TrafficLights1" iconId="2"/>
              <x14:cfIcon iconSet="3TrafficLights1" iconId="0"/>
            </x14:iconSet>
          </x14:cfRule>
          <xm:sqref>F29</xm:sqref>
        </x14:conditionalFormatting>
        <x14:conditionalFormatting xmlns:xm="http://schemas.microsoft.com/office/excel/2006/main">
          <x14:cfRule type="iconSet" priority="72" id="{B3162481-A803-41E5-A3CA-259BCAB92A68}">
            <x14:iconSet custom="1">
              <x14:cfvo type="percent">
                <xm:f>0</xm:f>
              </x14:cfvo>
              <x14:cfvo type="num">
                <xm:f>$E$41</xm:f>
              </x14:cfvo>
              <x14:cfvo type="num" gte="0">
                <xm:f>$E$41</xm:f>
              </x14:cfvo>
              <x14:cfIcon iconSet="3TrafficLights1" iconId="1"/>
              <x14:cfIcon iconSet="3TrafficLights1" iconId="2"/>
              <x14:cfIcon iconSet="3TrafficLights1" iconId="0"/>
            </x14:iconSet>
          </x14:cfRule>
          <xm:sqref>F41</xm:sqref>
        </x14:conditionalFormatting>
        <x14:conditionalFormatting xmlns:xm="http://schemas.microsoft.com/office/excel/2006/main">
          <x14:cfRule type="iconSet" priority="65" id="{118B007B-86CA-4741-A692-1C9221D3E816}">
            <x14:iconSet custom="1">
              <x14:cfvo type="percent">
                <xm:f>0</xm:f>
              </x14:cfvo>
              <x14:cfvo type="num">
                <xm:f>$E$53</xm:f>
              </x14:cfvo>
              <x14:cfvo type="num" gte="0">
                <xm:f>$E$53</xm:f>
              </x14:cfvo>
              <x14:cfIcon iconSet="3TrafficLights1" iconId="1"/>
              <x14:cfIcon iconSet="3TrafficLights1" iconId="2"/>
              <x14:cfIcon iconSet="3TrafficLights1" iconId="0"/>
            </x14:iconSet>
          </x14:cfRule>
          <xm:sqref>F53</xm:sqref>
        </x14:conditionalFormatting>
        <x14:conditionalFormatting xmlns:xm="http://schemas.microsoft.com/office/excel/2006/main">
          <x14:cfRule type="iconSet" priority="52" id="{66EEBFC2-0401-45F5-8D2F-DCD655174CA7}">
            <x14:iconSet custom="1">
              <x14:cfvo type="percent">
                <xm:f>0</xm:f>
              </x14:cfvo>
              <x14:cfvo type="num">
                <xm:f>$E$65</xm:f>
              </x14:cfvo>
              <x14:cfvo type="num" gte="0">
                <xm:f>$E$65</xm:f>
              </x14:cfvo>
              <x14:cfIcon iconSet="3TrafficLights1" iconId="1"/>
              <x14:cfIcon iconSet="3TrafficLights1" iconId="2"/>
              <x14:cfIcon iconSet="3TrafficLights1" iconId="0"/>
            </x14:iconSet>
          </x14:cfRule>
          <xm:sqref>F65</xm:sqref>
        </x14:conditionalFormatting>
        <x14:conditionalFormatting xmlns:xm="http://schemas.microsoft.com/office/excel/2006/main">
          <x14:cfRule type="iconSet" priority="39" id="{8D62B015-D855-44A4-902A-9BD179EDA060}">
            <x14:iconSet custom="1">
              <x14:cfvo type="percent">
                <xm:f>0</xm:f>
              </x14:cfvo>
              <x14:cfvo type="num">
                <xm:f>$E$77</xm:f>
              </x14:cfvo>
              <x14:cfvo type="num" gte="0">
                <xm:f>$E$77</xm:f>
              </x14:cfvo>
              <x14:cfIcon iconSet="3TrafficLights1" iconId="1"/>
              <x14:cfIcon iconSet="3TrafficLights1" iconId="2"/>
              <x14:cfIcon iconSet="3TrafficLights1" iconId="0"/>
            </x14:iconSet>
          </x14:cfRule>
          <xm:sqref>F77</xm:sqref>
        </x14:conditionalFormatting>
        <x14:conditionalFormatting xmlns:xm="http://schemas.microsoft.com/office/excel/2006/main">
          <x14:cfRule type="iconSet" priority="26" id="{F9FD24EA-AC80-4732-B669-6296556B9634}">
            <x14:iconSet custom="1">
              <x14:cfvo type="percent">
                <xm:f>0</xm:f>
              </x14:cfvo>
              <x14:cfvo type="num">
                <xm:f>$E$89</xm:f>
              </x14:cfvo>
              <x14:cfvo type="num" gte="0">
                <xm:f>$E$89</xm:f>
              </x14:cfvo>
              <x14:cfIcon iconSet="3TrafficLights1" iconId="1"/>
              <x14:cfIcon iconSet="3TrafficLights1" iconId="2"/>
              <x14:cfIcon iconSet="3TrafficLights1" iconId="0"/>
            </x14:iconSet>
          </x14:cfRule>
          <xm:sqref>F89</xm:sqref>
        </x14:conditionalFormatting>
        <x14:conditionalFormatting xmlns:xm="http://schemas.microsoft.com/office/excel/2006/main">
          <x14:cfRule type="iconSet" priority="13" id="{1F81BE83-3B1F-4B61-8720-886BD9468844}">
            <x14:iconSet custom="1">
              <x14:cfvo type="percent">
                <xm:f>0</xm:f>
              </x14:cfvo>
              <x14:cfvo type="num">
                <xm:f>$E$101</xm:f>
              </x14:cfvo>
              <x14:cfvo type="num" gte="0">
                <xm:f>$E$101</xm:f>
              </x14:cfvo>
              <x14:cfIcon iconSet="3TrafficLights1" iconId="1"/>
              <x14:cfIcon iconSet="3TrafficLights1" iconId="2"/>
              <x14:cfIcon iconSet="3TrafficLights1" iconId="0"/>
            </x14:iconSet>
          </x14:cfRule>
          <xm:sqref>F101</xm:sqref>
        </x14:conditionalFormatting>
        <x14:conditionalFormatting xmlns:xm="http://schemas.microsoft.com/office/excel/2006/main">
          <x14:cfRule type="iconSet" priority="116" id="{01CC0A44-939F-499F-AE25-F9F56E0E3ACF}">
            <x14:iconSet custom="1">
              <x14:cfvo type="percent">
                <xm:f>0</xm:f>
              </x14:cfvo>
              <x14:cfvo type="num">
                <xm:f>$G$4</xm:f>
              </x14:cfvo>
              <x14:cfvo type="num" gte="0">
                <xm:f>$G$4</xm:f>
              </x14:cfvo>
              <x14:cfIcon iconSet="3TrafficLights1" iconId="1"/>
              <x14:cfIcon iconSet="3TrafficLights1" iconId="2"/>
              <x14:cfIcon iconSet="3TrafficLights1" iconId="0"/>
            </x14:iconSet>
          </x14:cfRule>
          <xm:sqref>H4</xm:sqref>
        </x14:conditionalFormatting>
        <x14:conditionalFormatting xmlns:xm="http://schemas.microsoft.com/office/excel/2006/main">
          <x14:cfRule type="iconSet" priority="103" id="{3551A7EF-84F4-427D-A5BD-1BB293F3A3FD}">
            <x14:iconSet custom="1">
              <x14:cfvo type="percent">
                <xm:f>0</xm:f>
              </x14:cfvo>
              <x14:cfvo type="num">
                <xm:f>$G$16</xm:f>
              </x14:cfvo>
              <x14:cfvo type="num" gte="0">
                <xm:f>$G$16</xm:f>
              </x14:cfvo>
              <x14:cfIcon iconSet="3TrafficLights1" iconId="1"/>
              <x14:cfIcon iconSet="3TrafficLights1" iconId="2"/>
              <x14:cfIcon iconSet="3TrafficLights1" iconId="0"/>
            </x14:iconSet>
          </x14:cfRule>
          <xm:sqref>H16</xm:sqref>
        </x14:conditionalFormatting>
        <x14:conditionalFormatting xmlns:xm="http://schemas.microsoft.com/office/excel/2006/main">
          <x14:cfRule type="iconSet" priority="90" id="{844D3FA3-AE32-4AC9-8870-D0F7D3DC62D2}">
            <x14:iconSet custom="1">
              <x14:cfvo type="percent">
                <xm:f>0</xm:f>
              </x14:cfvo>
              <x14:cfvo type="num">
                <xm:f>$G$29</xm:f>
              </x14:cfvo>
              <x14:cfvo type="num" gte="0">
                <xm:f>$G$29</xm:f>
              </x14:cfvo>
              <x14:cfIcon iconSet="3TrafficLights1" iconId="1"/>
              <x14:cfIcon iconSet="3TrafficLights1" iconId="2"/>
              <x14:cfIcon iconSet="3TrafficLights1" iconId="0"/>
            </x14:iconSet>
          </x14:cfRule>
          <xm:sqref>H29</xm:sqref>
        </x14:conditionalFormatting>
        <x14:conditionalFormatting xmlns:xm="http://schemas.microsoft.com/office/excel/2006/main">
          <x14:cfRule type="iconSet" priority="71" id="{B05D389C-38FE-47E4-A30C-3DAC85A9E5B3}">
            <x14:iconSet custom="1">
              <x14:cfvo type="percent">
                <xm:f>0</xm:f>
              </x14:cfvo>
              <x14:cfvo type="num">
                <xm:f>$G$41</xm:f>
              </x14:cfvo>
              <x14:cfvo type="num" gte="0">
                <xm:f>$G$41</xm:f>
              </x14:cfvo>
              <x14:cfIcon iconSet="3TrafficLights1" iconId="1"/>
              <x14:cfIcon iconSet="3TrafficLights1" iconId="2"/>
              <x14:cfIcon iconSet="3TrafficLights1" iconId="0"/>
            </x14:iconSet>
          </x14:cfRule>
          <xm:sqref>H41</xm:sqref>
        </x14:conditionalFormatting>
        <x14:conditionalFormatting xmlns:xm="http://schemas.microsoft.com/office/excel/2006/main">
          <x14:cfRule type="iconSet" priority="64" id="{72F3664C-7341-42E7-A2DD-EF2B04AAD5F5}">
            <x14:iconSet custom="1">
              <x14:cfvo type="percent">
                <xm:f>0</xm:f>
              </x14:cfvo>
              <x14:cfvo type="num">
                <xm:f>$G$53</xm:f>
              </x14:cfvo>
              <x14:cfvo type="num" gte="0">
                <xm:f>$G$53</xm:f>
              </x14:cfvo>
              <x14:cfIcon iconSet="3TrafficLights1" iconId="1"/>
              <x14:cfIcon iconSet="3TrafficLights1" iconId="2"/>
              <x14:cfIcon iconSet="3TrafficLights1" iconId="0"/>
            </x14:iconSet>
          </x14:cfRule>
          <xm:sqref>H53</xm:sqref>
        </x14:conditionalFormatting>
        <x14:conditionalFormatting xmlns:xm="http://schemas.microsoft.com/office/excel/2006/main">
          <x14:cfRule type="iconSet" priority="51" id="{3011DEB4-7CA3-4110-9646-D0DC496217A6}">
            <x14:iconSet custom="1">
              <x14:cfvo type="percent">
                <xm:f>0</xm:f>
              </x14:cfvo>
              <x14:cfvo type="num">
                <xm:f>$G$65</xm:f>
              </x14:cfvo>
              <x14:cfvo type="num" gte="0">
                <xm:f>$G$65</xm:f>
              </x14:cfvo>
              <x14:cfIcon iconSet="3TrafficLights1" iconId="1"/>
              <x14:cfIcon iconSet="3TrafficLights1" iconId="2"/>
              <x14:cfIcon iconSet="3TrafficLights1" iconId="0"/>
            </x14:iconSet>
          </x14:cfRule>
          <xm:sqref>H65</xm:sqref>
        </x14:conditionalFormatting>
        <x14:conditionalFormatting xmlns:xm="http://schemas.microsoft.com/office/excel/2006/main">
          <x14:cfRule type="iconSet" priority="38" id="{90E185E7-C05E-4DB9-86F5-F44CF4723A65}">
            <x14:iconSet custom="1">
              <x14:cfvo type="percent">
                <xm:f>0</xm:f>
              </x14:cfvo>
              <x14:cfvo type="num">
                <xm:f>$G$77</xm:f>
              </x14:cfvo>
              <x14:cfvo type="num" gte="0">
                <xm:f>$G$77</xm:f>
              </x14:cfvo>
              <x14:cfIcon iconSet="3TrafficLights1" iconId="1"/>
              <x14:cfIcon iconSet="3TrafficLights1" iconId="2"/>
              <x14:cfIcon iconSet="3TrafficLights1" iconId="0"/>
            </x14:iconSet>
          </x14:cfRule>
          <xm:sqref>H77</xm:sqref>
        </x14:conditionalFormatting>
        <x14:conditionalFormatting xmlns:xm="http://schemas.microsoft.com/office/excel/2006/main">
          <x14:cfRule type="iconSet" priority="25" id="{91A0D3CC-762E-4BFF-9D37-CC3E0DD86E53}">
            <x14:iconSet custom="1">
              <x14:cfvo type="percent">
                <xm:f>0</xm:f>
              </x14:cfvo>
              <x14:cfvo type="num">
                <xm:f>$G$89</xm:f>
              </x14:cfvo>
              <x14:cfvo type="num" gte="0">
                <xm:f>$G$89</xm:f>
              </x14:cfvo>
              <x14:cfIcon iconSet="3TrafficLights1" iconId="1"/>
              <x14:cfIcon iconSet="3TrafficLights1" iconId="2"/>
              <x14:cfIcon iconSet="3TrafficLights1" iconId="0"/>
            </x14:iconSet>
          </x14:cfRule>
          <xm:sqref>H89</xm:sqref>
        </x14:conditionalFormatting>
        <x14:conditionalFormatting xmlns:xm="http://schemas.microsoft.com/office/excel/2006/main">
          <x14:cfRule type="iconSet" priority="12" id="{B1DB440A-B540-4247-B7D5-52952B2CF388}">
            <x14:iconSet custom="1">
              <x14:cfvo type="percent">
                <xm:f>0</xm:f>
              </x14:cfvo>
              <x14:cfvo type="num">
                <xm:f>$G$101</xm:f>
              </x14:cfvo>
              <x14:cfvo type="num" gte="0">
                <xm:f>$G$101</xm:f>
              </x14:cfvo>
              <x14:cfIcon iconSet="3TrafficLights1" iconId="1"/>
              <x14:cfIcon iconSet="3TrafficLights1" iconId="2"/>
              <x14:cfIcon iconSet="3TrafficLights1" iconId="0"/>
            </x14:iconSet>
          </x14:cfRule>
          <xm:sqref>H101</xm:sqref>
        </x14:conditionalFormatting>
        <x14:conditionalFormatting xmlns:xm="http://schemas.microsoft.com/office/excel/2006/main">
          <x14:cfRule type="iconSet" priority="115" id="{7CC9C140-382E-4A67-B8F7-5F0003F47C0E}">
            <x14:iconSet custom="1">
              <x14:cfvo type="percent">
                <xm:f>0</xm:f>
              </x14:cfvo>
              <x14:cfvo type="num">
                <xm:f>$I$4</xm:f>
              </x14:cfvo>
              <x14:cfvo type="num" gte="0">
                <xm:f>$I$4</xm:f>
              </x14:cfvo>
              <x14:cfIcon iconSet="3TrafficLights1" iconId="1"/>
              <x14:cfIcon iconSet="3TrafficLights1" iconId="2"/>
              <x14:cfIcon iconSet="3TrafficLights1" iconId="0"/>
            </x14:iconSet>
          </x14:cfRule>
          <xm:sqref>J4</xm:sqref>
        </x14:conditionalFormatting>
        <x14:conditionalFormatting xmlns:xm="http://schemas.microsoft.com/office/excel/2006/main">
          <x14:cfRule type="iconSet" priority="102" id="{4334E438-21F1-4A39-9B4A-CC90057FEF84}">
            <x14:iconSet custom="1">
              <x14:cfvo type="percent">
                <xm:f>0</xm:f>
              </x14:cfvo>
              <x14:cfvo type="num">
                <xm:f>$I$16</xm:f>
              </x14:cfvo>
              <x14:cfvo type="num" gte="0">
                <xm:f>$I$16</xm:f>
              </x14:cfvo>
              <x14:cfIcon iconSet="3TrafficLights1" iconId="1"/>
              <x14:cfIcon iconSet="3TrafficLights1" iconId="2"/>
              <x14:cfIcon iconSet="3TrafficLights1" iconId="0"/>
            </x14:iconSet>
          </x14:cfRule>
          <xm:sqref>J16</xm:sqref>
        </x14:conditionalFormatting>
        <x14:conditionalFormatting xmlns:xm="http://schemas.microsoft.com/office/excel/2006/main">
          <x14:cfRule type="iconSet" priority="89" id="{B9751845-A8A4-4439-ACC4-A57CC78C55FC}">
            <x14:iconSet custom="1">
              <x14:cfvo type="percent">
                <xm:f>0</xm:f>
              </x14:cfvo>
              <x14:cfvo type="num">
                <xm:f>$I$29</xm:f>
              </x14:cfvo>
              <x14:cfvo type="num" gte="0">
                <xm:f>$I$29</xm:f>
              </x14:cfvo>
              <x14:cfIcon iconSet="3TrafficLights1" iconId="1"/>
              <x14:cfIcon iconSet="3TrafficLights1" iconId="2"/>
              <x14:cfIcon iconSet="3TrafficLights1" iconId="0"/>
            </x14:iconSet>
          </x14:cfRule>
          <xm:sqref>J29</xm:sqref>
        </x14:conditionalFormatting>
        <x14:conditionalFormatting xmlns:xm="http://schemas.microsoft.com/office/excel/2006/main">
          <x14:cfRule type="iconSet" priority="70" id="{9A312D0B-4F38-4A6E-84C4-30ED5841612C}">
            <x14:iconSet custom="1">
              <x14:cfvo type="percent">
                <xm:f>0</xm:f>
              </x14:cfvo>
              <x14:cfvo type="num">
                <xm:f>$I$41</xm:f>
              </x14:cfvo>
              <x14:cfvo type="num" gte="0">
                <xm:f>$I$41</xm:f>
              </x14:cfvo>
              <x14:cfIcon iconSet="3TrafficLights1" iconId="1"/>
              <x14:cfIcon iconSet="3TrafficLights1" iconId="2"/>
              <x14:cfIcon iconSet="3TrafficLights1" iconId="0"/>
            </x14:iconSet>
          </x14:cfRule>
          <xm:sqref>J41</xm:sqref>
        </x14:conditionalFormatting>
        <x14:conditionalFormatting xmlns:xm="http://schemas.microsoft.com/office/excel/2006/main">
          <x14:cfRule type="iconSet" priority="63" id="{60A16492-1D33-4F84-A10D-007ED05046FE}">
            <x14:iconSet custom="1">
              <x14:cfvo type="percent">
                <xm:f>0</xm:f>
              </x14:cfvo>
              <x14:cfvo type="num">
                <xm:f>$I$53</xm:f>
              </x14:cfvo>
              <x14:cfvo type="num" gte="0">
                <xm:f>$I$53</xm:f>
              </x14:cfvo>
              <x14:cfIcon iconSet="3TrafficLights1" iconId="1"/>
              <x14:cfIcon iconSet="3TrafficLights1" iconId="2"/>
              <x14:cfIcon iconSet="3TrafficLights1" iconId="0"/>
            </x14:iconSet>
          </x14:cfRule>
          <xm:sqref>J53</xm:sqref>
        </x14:conditionalFormatting>
        <x14:conditionalFormatting xmlns:xm="http://schemas.microsoft.com/office/excel/2006/main">
          <x14:cfRule type="iconSet" priority="50" id="{71CBC34E-430D-418D-905F-27EA7D3EDF5D}">
            <x14:iconSet custom="1">
              <x14:cfvo type="percent">
                <xm:f>0</xm:f>
              </x14:cfvo>
              <x14:cfvo type="num">
                <xm:f>$I$65</xm:f>
              </x14:cfvo>
              <x14:cfvo type="num" gte="0">
                <xm:f>$I$65</xm:f>
              </x14:cfvo>
              <x14:cfIcon iconSet="3TrafficLights1" iconId="1"/>
              <x14:cfIcon iconSet="3TrafficLights1" iconId="2"/>
              <x14:cfIcon iconSet="3TrafficLights1" iconId="0"/>
            </x14:iconSet>
          </x14:cfRule>
          <xm:sqref>J65</xm:sqref>
        </x14:conditionalFormatting>
        <x14:conditionalFormatting xmlns:xm="http://schemas.microsoft.com/office/excel/2006/main">
          <x14:cfRule type="iconSet" priority="37" id="{BBB24A55-2C37-428D-9FA0-0FF14077F601}">
            <x14:iconSet custom="1">
              <x14:cfvo type="percent">
                <xm:f>0</xm:f>
              </x14:cfvo>
              <x14:cfvo type="num">
                <xm:f>$I$77</xm:f>
              </x14:cfvo>
              <x14:cfvo type="num" gte="0">
                <xm:f>$I$77</xm:f>
              </x14:cfvo>
              <x14:cfIcon iconSet="3TrafficLights1" iconId="1"/>
              <x14:cfIcon iconSet="3TrafficLights1" iconId="2"/>
              <x14:cfIcon iconSet="3TrafficLights1" iconId="0"/>
            </x14:iconSet>
          </x14:cfRule>
          <xm:sqref>J77</xm:sqref>
        </x14:conditionalFormatting>
        <x14:conditionalFormatting xmlns:xm="http://schemas.microsoft.com/office/excel/2006/main">
          <x14:cfRule type="iconSet" priority="24" id="{21A42349-A7C8-4204-8E9D-5146602D316D}">
            <x14:iconSet custom="1">
              <x14:cfvo type="percent">
                <xm:f>0</xm:f>
              </x14:cfvo>
              <x14:cfvo type="num">
                <xm:f>$I$89</xm:f>
              </x14:cfvo>
              <x14:cfvo type="num" gte="0">
                <xm:f>$I$89</xm:f>
              </x14:cfvo>
              <x14:cfIcon iconSet="3TrafficLights1" iconId="1"/>
              <x14:cfIcon iconSet="3TrafficLights1" iconId="2"/>
              <x14:cfIcon iconSet="3TrafficLights1" iconId="0"/>
            </x14:iconSet>
          </x14:cfRule>
          <xm:sqref>J89</xm:sqref>
        </x14:conditionalFormatting>
        <x14:conditionalFormatting xmlns:xm="http://schemas.microsoft.com/office/excel/2006/main">
          <x14:cfRule type="iconSet" priority="11" id="{DA042844-E4E0-492C-913E-B8AEDEBE15CF}">
            <x14:iconSet custom="1">
              <x14:cfvo type="percent">
                <xm:f>0</xm:f>
              </x14:cfvo>
              <x14:cfvo type="num">
                <xm:f>$I$101</xm:f>
              </x14:cfvo>
              <x14:cfvo type="num" gte="0">
                <xm:f>$I$101</xm:f>
              </x14:cfvo>
              <x14:cfIcon iconSet="3TrafficLights1" iconId="1"/>
              <x14:cfIcon iconSet="3TrafficLights1" iconId="2"/>
              <x14:cfIcon iconSet="3TrafficLights1" iconId="0"/>
            </x14:iconSet>
          </x14:cfRule>
          <xm:sqref>J101</xm:sqref>
        </x14:conditionalFormatting>
        <x14:conditionalFormatting xmlns:xm="http://schemas.microsoft.com/office/excel/2006/main">
          <x14:cfRule type="iconSet" priority="114" id="{85564F96-2627-4953-A635-C4D5E0B9C0CC}">
            <x14:iconSet custom="1">
              <x14:cfvo type="percent">
                <xm:f>0</xm:f>
              </x14:cfvo>
              <x14:cfvo type="num">
                <xm:f>$K$4</xm:f>
              </x14:cfvo>
              <x14:cfvo type="num" gte="0">
                <xm:f>$K$4</xm:f>
              </x14:cfvo>
              <x14:cfIcon iconSet="3TrafficLights1" iconId="1"/>
              <x14:cfIcon iconSet="3TrafficLights1" iconId="2"/>
              <x14:cfIcon iconSet="3TrafficLights1" iconId="0"/>
            </x14:iconSet>
          </x14:cfRule>
          <xm:sqref>L4</xm:sqref>
        </x14:conditionalFormatting>
        <x14:conditionalFormatting xmlns:xm="http://schemas.microsoft.com/office/excel/2006/main">
          <x14:cfRule type="iconSet" priority="101" id="{B4FA782D-4019-445F-9DF9-4226EDFD09C9}">
            <x14:iconSet custom="1">
              <x14:cfvo type="percent">
                <xm:f>0</xm:f>
              </x14:cfvo>
              <x14:cfvo type="num">
                <xm:f>$K$16</xm:f>
              </x14:cfvo>
              <x14:cfvo type="num" gte="0">
                <xm:f>$K$16</xm:f>
              </x14:cfvo>
              <x14:cfIcon iconSet="3TrafficLights1" iconId="1"/>
              <x14:cfIcon iconSet="3TrafficLights1" iconId="2"/>
              <x14:cfIcon iconSet="3TrafficLights1" iconId="0"/>
            </x14:iconSet>
          </x14:cfRule>
          <xm:sqref>L16</xm:sqref>
        </x14:conditionalFormatting>
        <x14:conditionalFormatting xmlns:xm="http://schemas.microsoft.com/office/excel/2006/main">
          <x14:cfRule type="iconSet" priority="88" id="{7315FFDD-5AB9-4E30-83AA-0DDC85285807}">
            <x14:iconSet custom="1">
              <x14:cfvo type="percent">
                <xm:f>0</xm:f>
              </x14:cfvo>
              <x14:cfvo type="num">
                <xm:f>$K$29</xm:f>
              </x14:cfvo>
              <x14:cfvo type="num" gte="0">
                <xm:f>$K$29</xm:f>
              </x14:cfvo>
              <x14:cfIcon iconSet="3TrafficLights1" iconId="1"/>
              <x14:cfIcon iconSet="3TrafficLights1" iconId="2"/>
              <x14:cfIcon iconSet="3TrafficLights1" iconId="0"/>
            </x14:iconSet>
          </x14:cfRule>
          <xm:sqref>L29</xm:sqref>
        </x14:conditionalFormatting>
        <x14:conditionalFormatting xmlns:xm="http://schemas.microsoft.com/office/excel/2006/main">
          <x14:cfRule type="iconSet" priority="69" id="{8FEC2C5F-7203-49B9-A9BE-B2F3AD16D780}">
            <x14:iconSet custom="1">
              <x14:cfvo type="percent">
                <xm:f>0</xm:f>
              </x14:cfvo>
              <x14:cfvo type="num">
                <xm:f>$K$41</xm:f>
              </x14:cfvo>
              <x14:cfvo type="num" gte="0">
                <xm:f>$K$41</xm:f>
              </x14:cfvo>
              <x14:cfIcon iconSet="3TrafficLights1" iconId="1"/>
              <x14:cfIcon iconSet="3TrafficLights1" iconId="2"/>
              <x14:cfIcon iconSet="3TrafficLights1" iconId="0"/>
            </x14:iconSet>
          </x14:cfRule>
          <xm:sqref>L41</xm:sqref>
        </x14:conditionalFormatting>
        <x14:conditionalFormatting xmlns:xm="http://schemas.microsoft.com/office/excel/2006/main">
          <x14:cfRule type="iconSet" priority="62" id="{FA061E04-C1A3-4BC3-B72F-3330CA2619CF}">
            <x14:iconSet custom="1">
              <x14:cfvo type="percent">
                <xm:f>0</xm:f>
              </x14:cfvo>
              <x14:cfvo type="num">
                <xm:f>$K$53</xm:f>
              </x14:cfvo>
              <x14:cfvo type="num" gte="0">
                <xm:f>$K$53</xm:f>
              </x14:cfvo>
              <x14:cfIcon iconSet="3TrafficLights1" iconId="1"/>
              <x14:cfIcon iconSet="3TrafficLights1" iconId="2"/>
              <x14:cfIcon iconSet="3TrafficLights1" iconId="0"/>
            </x14:iconSet>
          </x14:cfRule>
          <xm:sqref>L53</xm:sqref>
        </x14:conditionalFormatting>
        <x14:conditionalFormatting xmlns:xm="http://schemas.microsoft.com/office/excel/2006/main">
          <x14:cfRule type="iconSet" priority="49" id="{067A0F4F-5AE1-4856-8447-CB772F2CE227}">
            <x14:iconSet custom="1">
              <x14:cfvo type="percent">
                <xm:f>0</xm:f>
              </x14:cfvo>
              <x14:cfvo type="num">
                <xm:f>$K$65</xm:f>
              </x14:cfvo>
              <x14:cfvo type="num" gte="0">
                <xm:f>$K$65</xm:f>
              </x14:cfvo>
              <x14:cfIcon iconSet="3TrafficLights1" iconId="1"/>
              <x14:cfIcon iconSet="3TrafficLights1" iconId="2"/>
              <x14:cfIcon iconSet="3TrafficLights1" iconId="0"/>
            </x14:iconSet>
          </x14:cfRule>
          <xm:sqref>L65</xm:sqref>
        </x14:conditionalFormatting>
        <x14:conditionalFormatting xmlns:xm="http://schemas.microsoft.com/office/excel/2006/main">
          <x14:cfRule type="iconSet" priority="36" id="{3D1B5FB5-EE8A-43EB-962D-D4DA759391EC}">
            <x14:iconSet custom="1">
              <x14:cfvo type="percent">
                <xm:f>0</xm:f>
              </x14:cfvo>
              <x14:cfvo type="num">
                <xm:f>$K$77</xm:f>
              </x14:cfvo>
              <x14:cfvo type="num" gte="0">
                <xm:f>$K$77</xm:f>
              </x14:cfvo>
              <x14:cfIcon iconSet="3TrafficLights1" iconId="1"/>
              <x14:cfIcon iconSet="3TrafficLights1" iconId="2"/>
              <x14:cfIcon iconSet="3TrafficLights1" iconId="0"/>
            </x14:iconSet>
          </x14:cfRule>
          <xm:sqref>L77</xm:sqref>
        </x14:conditionalFormatting>
        <x14:conditionalFormatting xmlns:xm="http://schemas.microsoft.com/office/excel/2006/main">
          <x14:cfRule type="iconSet" priority="23" id="{43D7940D-CF67-4F6C-A3E0-A449FC8BBD55}">
            <x14:iconSet custom="1">
              <x14:cfvo type="percent">
                <xm:f>0</xm:f>
              </x14:cfvo>
              <x14:cfvo type="num">
                <xm:f>$K$89</xm:f>
              </x14:cfvo>
              <x14:cfvo type="num" gte="0">
                <xm:f>$K$89</xm:f>
              </x14:cfvo>
              <x14:cfIcon iconSet="3TrafficLights1" iconId="1"/>
              <x14:cfIcon iconSet="3TrafficLights1" iconId="2"/>
              <x14:cfIcon iconSet="3TrafficLights1" iconId="0"/>
            </x14:iconSet>
          </x14:cfRule>
          <xm:sqref>L89</xm:sqref>
        </x14:conditionalFormatting>
        <x14:conditionalFormatting xmlns:xm="http://schemas.microsoft.com/office/excel/2006/main">
          <x14:cfRule type="iconSet" priority="10" id="{F545E8BD-6F31-4881-8329-AD880644FCB2}">
            <x14:iconSet custom="1">
              <x14:cfvo type="percent">
                <xm:f>0</xm:f>
              </x14:cfvo>
              <x14:cfvo type="num">
                <xm:f>$K$101</xm:f>
              </x14:cfvo>
              <x14:cfvo type="num" gte="0">
                <xm:f>$K$101</xm:f>
              </x14:cfvo>
              <x14:cfIcon iconSet="3TrafficLights1" iconId="1"/>
              <x14:cfIcon iconSet="3TrafficLights1" iconId="2"/>
              <x14:cfIcon iconSet="3TrafficLights1" iconId="0"/>
            </x14:iconSet>
          </x14:cfRule>
          <xm:sqref>L101</xm:sqref>
        </x14:conditionalFormatting>
        <x14:conditionalFormatting xmlns:xm="http://schemas.microsoft.com/office/excel/2006/main">
          <x14:cfRule type="iconSet" priority="113" id="{A0883CB7-8171-4184-B244-84559ED49BE2}">
            <x14:iconSet custom="1">
              <x14:cfvo type="percent">
                <xm:f>0</xm:f>
              </x14:cfvo>
              <x14:cfvo type="num">
                <xm:f>$M$4</xm:f>
              </x14:cfvo>
              <x14:cfvo type="num" gte="0">
                <xm:f>$M$4</xm:f>
              </x14:cfvo>
              <x14:cfIcon iconSet="3TrafficLights1" iconId="1"/>
              <x14:cfIcon iconSet="3TrafficLights1" iconId="2"/>
              <x14:cfIcon iconSet="3TrafficLights1" iconId="0"/>
            </x14:iconSet>
          </x14:cfRule>
          <xm:sqref>N4</xm:sqref>
        </x14:conditionalFormatting>
        <x14:conditionalFormatting xmlns:xm="http://schemas.microsoft.com/office/excel/2006/main">
          <x14:cfRule type="iconSet" priority="100" id="{4BFAD615-9006-4714-8A0B-920651E3B136}">
            <x14:iconSet custom="1">
              <x14:cfvo type="percent">
                <xm:f>0</xm:f>
              </x14:cfvo>
              <x14:cfvo type="num">
                <xm:f>$M$16</xm:f>
              </x14:cfvo>
              <x14:cfvo type="num" gte="0">
                <xm:f>$M$16</xm:f>
              </x14:cfvo>
              <x14:cfIcon iconSet="3TrafficLights1" iconId="1"/>
              <x14:cfIcon iconSet="3TrafficLights1" iconId="2"/>
              <x14:cfIcon iconSet="3TrafficLights1" iconId="0"/>
            </x14:iconSet>
          </x14:cfRule>
          <xm:sqref>N16</xm:sqref>
        </x14:conditionalFormatting>
        <x14:conditionalFormatting xmlns:xm="http://schemas.microsoft.com/office/excel/2006/main">
          <x14:cfRule type="iconSet" priority="87" id="{4F57A254-F775-4893-B385-96F49F7565F1}">
            <x14:iconSet custom="1">
              <x14:cfvo type="percent">
                <xm:f>0</xm:f>
              </x14:cfvo>
              <x14:cfvo type="num">
                <xm:f>$M$29</xm:f>
              </x14:cfvo>
              <x14:cfvo type="num" gte="0">
                <xm:f>$M$29</xm:f>
              </x14:cfvo>
              <x14:cfIcon iconSet="3TrafficLights1" iconId="1"/>
              <x14:cfIcon iconSet="3TrafficLights1" iconId="2"/>
              <x14:cfIcon iconSet="3TrafficLights1" iconId="0"/>
            </x14:iconSet>
          </x14:cfRule>
          <xm:sqref>N29</xm:sqref>
        </x14:conditionalFormatting>
        <x14:conditionalFormatting xmlns:xm="http://schemas.microsoft.com/office/excel/2006/main">
          <x14:cfRule type="iconSet" priority="68" id="{549D21AB-83C6-4646-BCA4-AA4CFE7556B9}">
            <x14:iconSet custom="1">
              <x14:cfvo type="percent">
                <xm:f>0</xm:f>
              </x14:cfvo>
              <x14:cfvo type="num">
                <xm:f>$M$41</xm:f>
              </x14:cfvo>
              <x14:cfvo type="num" gte="0">
                <xm:f>$M$41</xm:f>
              </x14:cfvo>
              <x14:cfIcon iconSet="3TrafficLights1" iconId="1"/>
              <x14:cfIcon iconSet="3TrafficLights1" iconId="2"/>
              <x14:cfIcon iconSet="3TrafficLights1" iconId="0"/>
            </x14:iconSet>
          </x14:cfRule>
          <xm:sqref>N41</xm:sqref>
        </x14:conditionalFormatting>
        <x14:conditionalFormatting xmlns:xm="http://schemas.microsoft.com/office/excel/2006/main">
          <x14:cfRule type="iconSet" priority="61" id="{4029B57E-1260-4585-9FAD-642D04B06BE2}">
            <x14:iconSet custom="1">
              <x14:cfvo type="percent">
                <xm:f>0</xm:f>
              </x14:cfvo>
              <x14:cfvo type="num">
                <xm:f>$M$53</xm:f>
              </x14:cfvo>
              <x14:cfvo type="num" gte="0">
                <xm:f>$M$53</xm:f>
              </x14:cfvo>
              <x14:cfIcon iconSet="3TrafficLights1" iconId="1"/>
              <x14:cfIcon iconSet="3TrafficLights1" iconId="2"/>
              <x14:cfIcon iconSet="3TrafficLights1" iconId="0"/>
            </x14:iconSet>
          </x14:cfRule>
          <xm:sqref>N53</xm:sqref>
        </x14:conditionalFormatting>
        <x14:conditionalFormatting xmlns:xm="http://schemas.microsoft.com/office/excel/2006/main">
          <x14:cfRule type="iconSet" priority="48" id="{281A5ACA-BBE2-4220-B931-29782AD63932}">
            <x14:iconSet custom="1">
              <x14:cfvo type="percent">
                <xm:f>0</xm:f>
              </x14:cfvo>
              <x14:cfvo type="num">
                <xm:f>$M$65</xm:f>
              </x14:cfvo>
              <x14:cfvo type="num" gte="0">
                <xm:f>$M$65</xm:f>
              </x14:cfvo>
              <x14:cfIcon iconSet="3TrafficLights1" iconId="1"/>
              <x14:cfIcon iconSet="3TrafficLights1" iconId="2"/>
              <x14:cfIcon iconSet="3TrafficLights1" iconId="0"/>
            </x14:iconSet>
          </x14:cfRule>
          <xm:sqref>N65</xm:sqref>
        </x14:conditionalFormatting>
        <x14:conditionalFormatting xmlns:xm="http://schemas.microsoft.com/office/excel/2006/main">
          <x14:cfRule type="iconSet" priority="35" id="{AADE3CAA-C1B3-489B-8E0F-AC1DB4A68D7A}">
            <x14:iconSet custom="1">
              <x14:cfvo type="percent">
                <xm:f>0</xm:f>
              </x14:cfvo>
              <x14:cfvo type="num">
                <xm:f>$M$77</xm:f>
              </x14:cfvo>
              <x14:cfvo type="num" gte="0">
                <xm:f>$M$77</xm:f>
              </x14:cfvo>
              <x14:cfIcon iconSet="3TrafficLights1" iconId="1"/>
              <x14:cfIcon iconSet="3TrafficLights1" iconId="2"/>
              <x14:cfIcon iconSet="3TrafficLights1" iconId="0"/>
            </x14:iconSet>
          </x14:cfRule>
          <xm:sqref>N77</xm:sqref>
        </x14:conditionalFormatting>
        <x14:conditionalFormatting xmlns:xm="http://schemas.microsoft.com/office/excel/2006/main">
          <x14:cfRule type="iconSet" priority="22" id="{58B51734-D952-45A5-92BB-E3097550D236}">
            <x14:iconSet custom="1">
              <x14:cfvo type="percent">
                <xm:f>0</xm:f>
              </x14:cfvo>
              <x14:cfvo type="num">
                <xm:f>$M$89</xm:f>
              </x14:cfvo>
              <x14:cfvo type="num" gte="0">
                <xm:f>$M$89</xm:f>
              </x14:cfvo>
              <x14:cfIcon iconSet="3TrafficLights1" iconId="1"/>
              <x14:cfIcon iconSet="3TrafficLights1" iconId="2"/>
              <x14:cfIcon iconSet="3TrafficLights1" iconId="0"/>
            </x14:iconSet>
          </x14:cfRule>
          <xm:sqref>N89</xm:sqref>
        </x14:conditionalFormatting>
        <x14:conditionalFormatting xmlns:xm="http://schemas.microsoft.com/office/excel/2006/main">
          <x14:cfRule type="iconSet" priority="9" id="{E7108C4E-3F38-4E89-A62F-A7EFA3D860DB}">
            <x14:iconSet custom="1">
              <x14:cfvo type="percent">
                <xm:f>0</xm:f>
              </x14:cfvo>
              <x14:cfvo type="num">
                <xm:f>$M$101</xm:f>
              </x14:cfvo>
              <x14:cfvo type="num" gte="0">
                <xm:f>$M$101</xm:f>
              </x14:cfvo>
              <x14:cfIcon iconSet="3TrafficLights1" iconId="1"/>
              <x14:cfIcon iconSet="3TrafficLights1" iconId="2"/>
              <x14:cfIcon iconSet="3TrafficLights1" iconId="0"/>
            </x14:iconSet>
          </x14:cfRule>
          <xm:sqref>N101</xm:sqref>
        </x14:conditionalFormatting>
        <x14:conditionalFormatting xmlns:xm="http://schemas.microsoft.com/office/excel/2006/main">
          <x14:cfRule type="iconSet" priority="112" id="{68D94C2A-20E0-47CB-8C6E-7318BE9C36F4}">
            <x14:iconSet custom="1">
              <x14:cfvo type="percent">
                <xm:f>0</xm:f>
              </x14:cfvo>
              <x14:cfvo type="num">
                <xm:f>$O$4</xm:f>
              </x14:cfvo>
              <x14:cfvo type="num" gte="0">
                <xm:f>$O$4</xm:f>
              </x14:cfvo>
              <x14:cfIcon iconSet="3TrafficLights1" iconId="1"/>
              <x14:cfIcon iconSet="3TrafficLights1" iconId="2"/>
              <x14:cfIcon iconSet="3TrafficLights1" iconId="0"/>
            </x14:iconSet>
          </x14:cfRule>
          <xm:sqref>P4</xm:sqref>
        </x14:conditionalFormatting>
        <x14:conditionalFormatting xmlns:xm="http://schemas.microsoft.com/office/excel/2006/main">
          <x14:cfRule type="iconSet" priority="99" id="{7272C722-3103-47D8-AFDF-41F61FA66BE5}">
            <x14:iconSet custom="1">
              <x14:cfvo type="percent">
                <xm:f>0</xm:f>
              </x14:cfvo>
              <x14:cfvo type="num">
                <xm:f>$O$16</xm:f>
              </x14:cfvo>
              <x14:cfvo type="num" gte="0">
                <xm:f>$O$16</xm:f>
              </x14:cfvo>
              <x14:cfIcon iconSet="3TrafficLights1" iconId="1"/>
              <x14:cfIcon iconSet="3TrafficLights1" iconId="2"/>
              <x14:cfIcon iconSet="3TrafficLights1" iconId="0"/>
            </x14:iconSet>
          </x14:cfRule>
          <xm:sqref>P16</xm:sqref>
        </x14:conditionalFormatting>
        <x14:conditionalFormatting xmlns:xm="http://schemas.microsoft.com/office/excel/2006/main">
          <x14:cfRule type="iconSet" priority="86" id="{E75987EE-FACE-40D1-8BD8-2A6CC82A5262}">
            <x14:iconSet custom="1">
              <x14:cfvo type="percent">
                <xm:f>0</xm:f>
              </x14:cfvo>
              <x14:cfvo type="num">
                <xm:f>$O$29</xm:f>
              </x14:cfvo>
              <x14:cfvo type="num" gte="0">
                <xm:f>$O$29</xm:f>
              </x14:cfvo>
              <x14:cfIcon iconSet="3TrafficLights1" iconId="1"/>
              <x14:cfIcon iconSet="3TrafficLights1" iconId="2"/>
              <x14:cfIcon iconSet="3TrafficLights1" iconId="0"/>
            </x14:iconSet>
          </x14:cfRule>
          <xm:sqref>P29</xm:sqref>
        </x14:conditionalFormatting>
        <x14:conditionalFormatting xmlns:xm="http://schemas.microsoft.com/office/excel/2006/main">
          <x14:cfRule type="iconSet" priority="67" id="{346261A0-9E76-4456-ADCC-56774BE44156}">
            <x14:iconSet custom="1">
              <x14:cfvo type="percent">
                <xm:f>0</xm:f>
              </x14:cfvo>
              <x14:cfvo type="num">
                <xm:f>$O$41</xm:f>
              </x14:cfvo>
              <x14:cfvo type="num" gte="0">
                <xm:f>$O$41</xm:f>
              </x14:cfvo>
              <x14:cfIcon iconSet="3TrafficLights1" iconId="1"/>
              <x14:cfIcon iconSet="3TrafficLights1" iconId="2"/>
              <x14:cfIcon iconSet="3TrafficLights1" iconId="0"/>
            </x14:iconSet>
          </x14:cfRule>
          <xm:sqref>P41</xm:sqref>
        </x14:conditionalFormatting>
        <x14:conditionalFormatting xmlns:xm="http://schemas.microsoft.com/office/excel/2006/main">
          <x14:cfRule type="iconSet" priority="60" id="{7E3B9CC1-463E-40F2-B2B4-B2203FCD044D}">
            <x14:iconSet custom="1">
              <x14:cfvo type="percent">
                <xm:f>0</xm:f>
              </x14:cfvo>
              <x14:cfvo type="num">
                <xm:f>$O$53</xm:f>
              </x14:cfvo>
              <x14:cfvo type="num" gte="0">
                <xm:f>$O$53</xm:f>
              </x14:cfvo>
              <x14:cfIcon iconSet="3TrafficLights1" iconId="1"/>
              <x14:cfIcon iconSet="3TrafficLights1" iconId="2"/>
              <x14:cfIcon iconSet="3TrafficLights1" iconId="0"/>
            </x14:iconSet>
          </x14:cfRule>
          <xm:sqref>P53</xm:sqref>
        </x14:conditionalFormatting>
        <x14:conditionalFormatting xmlns:xm="http://schemas.microsoft.com/office/excel/2006/main">
          <x14:cfRule type="iconSet" priority="47" id="{ED528237-1BEE-4872-9232-B2077BB1FC0A}">
            <x14:iconSet custom="1">
              <x14:cfvo type="percent">
                <xm:f>0</xm:f>
              </x14:cfvo>
              <x14:cfvo type="num">
                <xm:f>$O$65</xm:f>
              </x14:cfvo>
              <x14:cfvo type="num" gte="0">
                <xm:f>$O$65</xm:f>
              </x14:cfvo>
              <x14:cfIcon iconSet="3TrafficLights1" iconId="1"/>
              <x14:cfIcon iconSet="3TrafficLights1" iconId="2"/>
              <x14:cfIcon iconSet="3TrafficLights1" iconId="0"/>
            </x14:iconSet>
          </x14:cfRule>
          <xm:sqref>P65</xm:sqref>
        </x14:conditionalFormatting>
        <x14:conditionalFormatting xmlns:xm="http://schemas.microsoft.com/office/excel/2006/main">
          <x14:cfRule type="iconSet" priority="34" id="{4618EC7F-E20B-471A-8EC6-CAD56234B07C}">
            <x14:iconSet custom="1">
              <x14:cfvo type="percent">
                <xm:f>0</xm:f>
              </x14:cfvo>
              <x14:cfvo type="num">
                <xm:f>$O$77</xm:f>
              </x14:cfvo>
              <x14:cfvo type="num" gte="0">
                <xm:f>$O$77</xm:f>
              </x14:cfvo>
              <x14:cfIcon iconSet="3TrafficLights1" iconId="1"/>
              <x14:cfIcon iconSet="3TrafficLights1" iconId="2"/>
              <x14:cfIcon iconSet="3TrafficLights1" iconId="0"/>
            </x14:iconSet>
          </x14:cfRule>
          <xm:sqref>P77</xm:sqref>
        </x14:conditionalFormatting>
        <x14:conditionalFormatting xmlns:xm="http://schemas.microsoft.com/office/excel/2006/main">
          <x14:cfRule type="iconSet" priority="21" id="{2FB5F63A-725C-4524-B7AB-3C1BDAE8FA3A}">
            <x14:iconSet custom="1">
              <x14:cfvo type="percent">
                <xm:f>0</xm:f>
              </x14:cfvo>
              <x14:cfvo type="num">
                <xm:f>$O$89</xm:f>
              </x14:cfvo>
              <x14:cfvo type="num" gte="0">
                <xm:f>$O$89</xm:f>
              </x14:cfvo>
              <x14:cfIcon iconSet="3TrafficLights1" iconId="1"/>
              <x14:cfIcon iconSet="3TrafficLights1" iconId="2"/>
              <x14:cfIcon iconSet="3TrafficLights1" iconId="0"/>
            </x14:iconSet>
          </x14:cfRule>
          <xm:sqref>P89</xm:sqref>
        </x14:conditionalFormatting>
        <x14:conditionalFormatting xmlns:xm="http://schemas.microsoft.com/office/excel/2006/main">
          <x14:cfRule type="iconSet" priority="8" id="{966F7184-2668-4E59-A70F-06C456C8DC65}">
            <x14:iconSet custom="1">
              <x14:cfvo type="percent">
                <xm:f>0</xm:f>
              </x14:cfvo>
              <x14:cfvo type="num">
                <xm:f>$O$101</xm:f>
              </x14:cfvo>
              <x14:cfvo type="num" gte="0">
                <xm:f>$O$101</xm:f>
              </x14:cfvo>
              <x14:cfIcon iconSet="3TrafficLights1" iconId="1"/>
              <x14:cfIcon iconSet="3TrafficLights1" iconId="2"/>
              <x14:cfIcon iconSet="3TrafficLights1" iconId="0"/>
            </x14:iconSet>
          </x14:cfRule>
          <xm:sqref>P101</xm:sqref>
        </x14:conditionalFormatting>
        <x14:conditionalFormatting xmlns:xm="http://schemas.microsoft.com/office/excel/2006/main">
          <x14:cfRule type="iconSet" priority="111" id="{7959DD19-60D5-41B4-87DF-E01268D4A534}">
            <x14:iconSet custom="1">
              <x14:cfvo type="percent">
                <xm:f>0</xm:f>
              </x14:cfvo>
              <x14:cfvo type="num">
                <xm:f>$Q$4</xm:f>
              </x14:cfvo>
              <x14:cfvo type="num" gte="0">
                <xm:f>$Q$4</xm:f>
              </x14:cfvo>
              <x14:cfIcon iconSet="3TrafficLights1" iconId="1"/>
              <x14:cfIcon iconSet="3TrafficLights1" iconId="2"/>
              <x14:cfIcon iconSet="3TrafficLights1" iconId="0"/>
            </x14:iconSet>
          </x14:cfRule>
          <xm:sqref>R4</xm:sqref>
        </x14:conditionalFormatting>
        <x14:conditionalFormatting xmlns:xm="http://schemas.microsoft.com/office/excel/2006/main">
          <x14:cfRule type="iconSet" priority="98" id="{9D776545-3906-429D-9C53-0610976D0E23}">
            <x14:iconSet custom="1">
              <x14:cfvo type="percent">
                <xm:f>0</xm:f>
              </x14:cfvo>
              <x14:cfvo type="num">
                <xm:f>$Q$16</xm:f>
              </x14:cfvo>
              <x14:cfvo type="num" gte="0">
                <xm:f>$Q$16</xm:f>
              </x14:cfvo>
              <x14:cfIcon iconSet="3TrafficLights1" iconId="1"/>
              <x14:cfIcon iconSet="3TrafficLights1" iconId="2"/>
              <x14:cfIcon iconSet="3TrafficLights1" iconId="0"/>
            </x14:iconSet>
          </x14:cfRule>
          <xm:sqref>R16</xm:sqref>
        </x14:conditionalFormatting>
        <x14:conditionalFormatting xmlns:xm="http://schemas.microsoft.com/office/excel/2006/main">
          <x14:cfRule type="iconSet" priority="85" id="{EEC8B7B8-2988-43A6-8597-147FC71122AE}">
            <x14:iconSet custom="1">
              <x14:cfvo type="percent">
                <xm:f>0</xm:f>
              </x14:cfvo>
              <x14:cfvo type="num">
                <xm:f>$Q$29</xm:f>
              </x14:cfvo>
              <x14:cfvo type="num" gte="0">
                <xm:f>$Q$29</xm:f>
              </x14:cfvo>
              <x14:cfIcon iconSet="3TrafficLights1" iconId="1"/>
              <x14:cfIcon iconSet="3TrafficLights1" iconId="2"/>
              <x14:cfIcon iconSet="3TrafficLights1" iconId="0"/>
            </x14:iconSet>
          </x14:cfRule>
          <xm:sqref>R29</xm:sqref>
        </x14:conditionalFormatting>
        <x14:conditionalFormatting xmlns:xm="http://schemas.microsoft.com/office/excel/2006/main">
          <x14:cfRule type="iconSet" priority="66" id="{B2B62928-66B0-4DE4-B66D-BC4E7D62D48E}">
            <x14:iconSet custom="1">
              <x14:cfvo type="percent">
                <xm:f>0</xm:f>
              </x14:cfvo>
              <x14:cfvo type="num">
                <xm:f>$Q$41</xm:f>
              </x14:cfvo>
              <x14:cfvo type="num" gte="0">
                <xm:f>$Q$41</xm:f>
              </x14:cfvo>
              <x14:cfIcon iconSet="3TrafficLights1" iconId="1"/>
              <x14:cfIcon iconSet="3TrafficLights1" iconId="2"/>
              <x14:cfIcon iconSet="3TrafficLights1" iconId="0"/>
            </x14:iconSet>
          </x14:cfRule>
          <xm:sqref>R41</xm:sqref>
        </x14:conditionalFormatting>
        <x14:conditionalFormatting xmlns:xm="http://schemas.microsoft.com/office/excel/2006/main">
          <x14:cfRule type="iconSet" priority="59" id="{13801BE5-2B51-4510-87EA-0632A4D5AB59}">
            <x14:iconSet custom="1">
              <x14:cfvo type="percent">
                <xm:f>0</xm:f>
              </x14:cfvo>
              <x14:cfvo type="num">
                <xm:f>$Q$53</xm:f>
              </x14:cfvo>
              <x14:cfvo type="num" gte="0">
                <xm:f>$Q$53</xm:f>
              </x14:cfvo>
              <x14:cfIcon iconSet="3TrafficLights1" iconId="1"/>
              <x14:cfIcon iconSet="3TrafficLights1" iconId="2"/>
              <x14:cfIcon iconSet="3TrafficLights1" iconId="0"/>
            </x14:iconSet>
          </x14:cfRule>
          <xm:sqref>R53</xm:sqref>
        </x14:conditionalFormatting>
        <x14:conditionalFormatting xmlns:xm="http://schemas.microsoft.com/office/excel/2006/main">
          <x14:cfRule type="iconSet" priority="46" id="{3E3F3CB9-FF5A-4E53-BF85-220FAA370657}">
            <x14:iconSet custom="1">
              <x14:cfvo type="percent">
                <xm:f>0</xm:f>
              </x14:cfvo>
              <x14:cfvo type="num">
                <xm:f>$Q$65</xm:f>
              </x14:cfvo>
              <x14:cfvo type="num" gte="0">
                <xm:f>$Q$65</xm:f>
              </x14:cfvo>
              <x14:cfIcon iconSet="3TrafficLights1" iconId="1"/>
              <x14:cfIcon iconSet="3TrafficLights1" iconId="2"/>
              <x14:cfIcon iconSet="3TrafficLights1" iconId="0"/>
            </x14:iconSet>
          </x14:cfRule>
          <xm:sqref>R65</xm:sqref>
        </x14:conditionalFormatting>
        <x14:conditionalFormatting xmlns:xm="http://schemas.microsoft.com/office/excel/2006/main">
          <x14:cfRule type="iconSet" priority="33" id="{628516A8-F286-41F3-98DF-5C875CDD2A35}">
            <x14:iconSet custom="1">
              <x14:cfvo type="percent">
                <xm:f>0</xm:f>
              </x14:cfvo>
              <x14:cfvo type="num">
                <xm:f>$Q$77</xm:f>
              </x14:cfvo>
              <x14:cfvo type="num" gte="0">
                <xm:f>$Q$77</xm:f>
              </x14:cfvo>
              <x14:cfIcon iconSet="3TrafficLights1" iconId="1"/>
              <x14:cfIcon iconSet="3TrafficLights1" iconId="2"/>
              <x14:cfIcon iconSet="3TrafficLights1" iconId="0"/>
            </x14:iconSet>
          </x14:cfRule>
          <xm:sqref>R77</xm:sqref>
        </x14:conditionalFormatting>
        <x14:conditionalFormatting xmlns:xm="http://schemas.microsoft.com/office/excel/2006/main">
          <x14:cfRule type="iconSet" priority="20" id="{A06A9690-1E2B-47E9-AD57-7CEFF4124B71}">
            <x14:iconSet custom="1">
              <x14:cfvo type="percent">
                <xm:f>0</xm:f>
              </x14:cfvo>
              <x14:cfvo type="num">
                <xm:f>$Q$89</xm:f>
              </x14:cfvo>
              <x14:cfvo type="num" gte="0">
                <xm:f>$Q$89</xm:f>
              </x14:cfvo>
              <x14:cfIcon iconSet="3TrafficLights1" iconId="1"/>
              <x14:cfIcon iconSet="3TrafficLights1" iconId="2"/>
              <x14:cfIcon iconSet="3TrafficLights1" iconId="0"/>
            </x14:iconSet>
          </x14:cfRule>
          <xm:sqref>R89</xm:sqref>
        </x14:conditionalFormatting>
        <x14:conditionalFormatting xmlns:xm="http://schemas.microsoft.com/office/excel/2006/main">
          <x14:cfRule type="iconSet" priority="7" id="{F4817C7A-2D15-48C1-962C-EEE289E68800}">
            <x14:iconSet custom="1">
              <x14:cfvo type="percent">
                <xm:f>0</xm:f>
              </x14:cfvo>
              <x14:cfvo type="num">
                <xm:f>$Q$101</xm:f>
              </x14:cfvo>
              <x14:cfvo type="num" gte="0">
                <xm:f>$Q$101</xm:f>
              </x14:cfvo>
              <x14:cfIcon iconSet="3TrafficLights1" iconId="1"/>
              <x14:cfIcon iconSet="3TrafficLights1" iconId="2"/>
              <x14:cfIcon iconSet="3TrafficLights1" iconId="0"/>
            </x14:iconSet>
          </x14:cfRule>
          <xm:sqref>R101</xm:sqref>
        </x14:conditionalFormatting>
        <x14:conditionalFormatting xmlns:xm="http://schemas.microsoft.com/office/excel/2006/main">
          <x14:cfRule type="iconSet" priority="110" id="{13945551-4B83-481A-9FED-800C1E076909}">
            <x14:iconSet custom="1">
              <x14:cfvo type="percent">
                <xm:f>0</xm:f>
              </x14:cfvo>
              <x14:cfvo type="num">
                <xm:f>$S$4</xm:f>
              </x14:cfvo>
              <x14:cfvo type="num" gte="0">
                <xm:f>$S$4</xm:f>
              </x14:cfvo>
              <x14:cfIcon iconSet="3TrafficLights1" iconId="1"/>
              <x14:cfIcon iconSet="3TrafficLights1" iconId="2"/>
              <x14:cfIcon iconSet="3TrafficLights1" iconId="0"/>
            </x14:iconSet>
          </x14:cfRule>
          <xm:sqref>T4</xm:sqref>
        </x14:conditionalFormatting>
        <x14:conditionalFormatting xmlns:xm="http://schemas.microsoft.com/office/excel/2006/main">
          <x14:cfRule type="iconSet" priority="97" id="{3C317665-81BB-4A1B-B08D-DA46A768C9D3}">
            <x14:iconSet custom="1">
              <x14:cfvo type="percent">
                <xm:f>0</xm:f>
              </x14:cfvo>
              <x14:cfvo type="num">
                <xm:f>$S$16</xm:f>
              </x14:cfvo>
              <x14:cfvo type="num" gte="0">
                <xm:f>$S$16</xm:f>
              </x14:cfvo>
              <x14:cfIcon iconSet="3TrafficLights1" iconId="1"/>
              <x14:cfIcon iconSet="3TrafficLights1" iconId="2"/>
              <x14:cfIcon iconSet="3TrafficLights1" iconId="0"/>
            </x14:iconSet>
          </x14:cfRule>
          <xm:sqref>T16</xm:sqref>
        </x14:conditionalFormatting>
        <x14:conditionalFormatting xmlns:xm="http://schemas.microsoft.com/office/excel/2006/main">
          <x14:cfRule type="iconSet" priority="84" id="{D4373BF0-AE68-4E8C-9555-197136A05F27}">
            <x14:iconSet custom="1">
              <x14:cfvo type="percent">
                <xm:f>0</xm:f>
              </x14:cfvo>
              <x14:cfvo type="num">
                <xm:f>$S$29</xm:f>
              </x14:cfvo>
              <x14:cfvo type="num" gte="0">
                <xm:f>$S$29</xm:f>
              </x14:cfvo>
              <x14:cfIcon iconSet="3TrafficLights1" iconId="1"/>
              <x14:cfIcon iconSet="3TrafficLights1" iconId="2"/>
              <x14:cfIcon iconSet="3TrafficLights1" iconId="0"/>
            </x14:iconSet>
          </x14:cfRule>
          <xm:sqref>T29</xm:sqref>
        </x14:conditionalFormatting>
        <x14:conditionalFormatting xmlns:xm="http://schemas.microsoft.com/office/excel/2006/main">
          <x14:cfRule type="iconSet" priority="78" id="{690507CF-7C95-4786-8DE8-0EC4146C2165}">
            <x14:iconSet custom="1">
              <x14:cfvo type="percent">
                <xm:f>0</xm:f>
              </x14:cfvo>
              <x14:cfvo type="num">
                <xm:f>$S$41</xm:f>
              </x14:cfvo>
              <x14:cfvo type="num" gte="0">
                <xm:f>$S$41</xm:f>
              </x14:cfvo>
              <x14:cfIcon iconSet="3TrafficLights1" iconId="1"/>
              <x14:cfIcon iconSet="3TrafficLights1" iconId="2"/>
              <x14:cfIcon iconSet="3TrafficLights1" iconId="0"/>
            </x14:iconSet>
          </x14:cfRule>
          <xm:sqref>T41</xm:sqref>
        </x14:conditionalFormatting>
        <x14:conditionalFormatting xmlns:xm="http://schemas.microsoft.com/office/excel/2006/main">
          <x14:cfRule type="iconSet" priority="58" id="{2FD938ED-ADC1-41A1-BDB0-391FB5C6A76C}">
            <x14:iconSet custom="1">
              <x14:cfvo type="percent">
                <xm:f>0</xm:f>
              </x14:cfvo>
              <x14:cfvo type="num">
                <xm:f>$S$53</xm:f>
              </x14:cfvo>
              <x14:cfvo type="num" gte="0">
                <xm:f>$S$53</xm:f>
              </x14:cfvo>
              <x14:cfIcon iconSet="3TrafficLights1" iconId="1"/>
              <x14:cfIcon iconSet="3TrafficLights1" iconId="2"/>
              <x14:cfIcon iconSet="3TrafficLights1" iconId="0"/>
            </x14:iconSet>
          </x14:cfRule>
          <xm:sqref>T53</xm:sqref>
        </x14:conditionalFormatting>
        <x14:conditionalFormatting xmlns:xm="http://schemas.microsoft.com/office/excel/2006/main">
          <x14:cfRule type="iconSet" priority="45" id="{72188A49-FD4D-4923-8942-9D3E41784B1E}">
            <x14:iconSet custom="1">
              <x14:cfvo type="percent">
                <xm:f>0</xm:f>
              </x14:cfvo>
              <x14:cfvo type="num">
                <xm:f>$S$65</xm:f>
              </x14:cfvo>
              <x14:cfvo type="num" gte="0">
                <xm:f>$S$65</xm:f>
              </x14:cfvo>
              <x14:cfIcon iconSet="3TrafficLights1" iconId="1"/>
              <x14:cfIcon iconSet="3TrafficLights1" iconId="2"/>
              <x14:cfIcon iconSet="3TrafficLights1" iconId="0"/>
            </x14:iconSet>
          </x14:cfRule>
          <xm:sqref>T65</xm:sqref>
        </x14:conditionalFormatting>
        <x14:conditionalFormatting xmlns:xm="http://schemas.microsoft.com/office/excel/2006/main">
          <x14:cfRule type="iconSet" priority="32" id="{BCCA3247-B276-47F7-AF77-B5B24E8676C3}">
            <x14:iconSet custom="1">
              <x14:cfvo type="percent">
                <xm:f>0</xm:f>
              </x14:cfvo>
              <x14:cfvo type="num">
                <xm:f>$S$77</xm:f>
              </x14:cfvo>
              <x14:cfvo type="num" gte="0">
                <xm:f>$S$77</xm:f>
              </x14:cfvo>
              <x14:cfIcon iconSet="3TrafficLights1" iconId="1"/>
              <x14:cfIcon iconSet="3TrafficLights1" iconId="2"/>
              <x14:cfIcon iconSet="3TrafficLights1" iconId="0"/>
            </x14:iconSet>
          </x14:cfRule>
          <xm:sqref>T77</xm:sqref>
        </x14:conditionalFormatting>
        <x14:conditionalFormatting xmlns:xm="http://schemas.microsoft.com/office/excel/2006/main">
          <x14:cfRule type="iconSet" priority="19" id="{21E48505-7002-4EE9-A955-63F301F28DED}">
            <x14:iconSet custom="1">
              <x14:cfvo type="percent">
                <xm:f>0</xm:f>
              </x14:cfvo>
              <x14:cfvo type="num">
                <xm:f>$S$89</xm:f>
              </x14:cfvo>
              <x14:cfvo type="num" gte="0">
                <xm:f>$S$89</xm:f>
              </x14:cfvo>
              <x14:cfIcon iconSet="3TrafficLights1" iconId="1"/>
              <x14:cfIcon iconSet="3TrafficLights1" iconId="2"/>
              <x14:cfIcon iconSet="3TrafficLights1" iconId="0"/>
            </x14:iconSet>
          </x14:cfRule>
          <xm:sqref>T89</xm:sqref>
        </x14:conditionalFormatting>
        <x14:conditionalFormatting xmlns:xm="http://schemas.microsoft.com/office/excel/2006/main">
          <x14:cfRule type="iconSet" priority="6" id="{FECEC182-B771-4B88-A19A-37C02D4A91A3}">
            <x14:iconSet custom="1">
              <x14:cfvo type="percent">
                <xm:f>0</xm:f>
              </x14:cfvo>
              <x14:cfvo type="num">
                <xm:f>$S$101</xm:f>
              </x14:cfvo>
              <x14:cfvo type="num" gte="0">
                <xm:f>$S$101</xm:f>
              </x14:cfvo>
              <x14:cfIcon iconSet="3TrafficLights1" iconId="1"/>
              <x14:cfIcon iconSet="3TrafficLights1" iconId="2"/>
              <x14:cfIcon iconSet="3TrafficLights1" iconId="0"/>
            </x14:iconSet>
          </x14:cfRule>
          <xm:sqref>T101</xm:sqref>
        </x14:conditionalFormatting>
        <x14:conditionalFormatting xmlns:xm="http://schemas.microsoft.com/office/excel/2006/main">
          <x14:cfRule type="iconSet" priority="109" id="{43BD3BB8-44EB-4D45-89CC-4165AFFD6387}">
            <x14:iconSet custom="1">
              <x14:cfvo type="percent">
                <xm:f>0</xm:f>
              </x14:cfvo>
              <x14:cfvo type="num">
                <xm:f>$U$4</xm:f>
              </x14:cfvo>
              <x14:cfvo type="num" gte="0">
                <xm:f>$U$4</xm:f>
              </x14:cfvo>
              <x14:cfIcon iconSet="3TrafficLights1" iconId="1"/>
              <x14:cfIcon iconSet="3TrafficLights1" iconId="2"/>
              <x14:cfIcon iconSet="3TrafficLights1" iconId="0"/>
            </x14:iconSet>
          </x14:cfRule>
          <xm:sqref>V4</xm:sqref>
        </x14:conditionalFormatting>
        <x14:conditionalFormatting xmlns:xm="http://schemas.microsoft.com/office/excel/2006/main">
          <x14:cfRule type="iconSet" priority="96" id="{2A2F71F1-A91B-46FC-8DE0-AFA413915049}">
            <x14:iconSet custom="1">
              <x14:cfvo type="percent">
                <xm:f>0</xm:f>
              </x14:cfvo>
              <x14:cfvo type="num">
                <xm:f>$U$16</xm:f>
              </x14:cfvo>
              <x14:cfvo type="num" gte="0">
                <xm:f>$U$16</xm:f>
              </x14:cfvo>
              <x14:cfIcon iconSet="3TrafficLights1" iconId="1"/>
              <x14:cfIcon iconSet="3TrafficLights1" iconId="2"/>
              <x14:cfIcon iconSet="3TrafficLights1" iconId="0"/>
            </x14:iconSet>
          </x14:cfRule>
          <xm:sqref>V16</xm:sqref>
        </x14:conditionalFormatting>
        <x14:conditionalFormatting xmlns:xm="http://schemas.microsoft.com/office/excel/2006/main">
          <x14:cfRule type="iconSet" priority="83" id="{B8FBB88A-CEDC-4BBB-9B8E-ABF88BB00D34}">
            <x14:iconSet custom="1">
              <x14:cfvo type="percent">
                <xm:f>0</xm:f>
              </x14:cfvo>
              <x14:cfvo type="num">
                <xm:f>$U$29</xm:f>
              </x14:cfvo>
              <x14:cfvo type="num" gte="0">
                <xm:f>$U$29</xm:f>
              </x14:cfvo>
              <x14:cfIcon iconSet="3TrafficLights1" iconId="1"/>
              <x14:cfIcon iconSet="3TrafficLights1" iconId="2"/>
              <x14:cfIcon iconSet="3TrafficLights1" iconId="0"/>
            </x14:iconSet>
          </x14:cfRule>
          <xm:sqref>V29</xm:sqref>
        </x14:conditionalFormatting>
        <x14:conditionalFormatting xmlns:xm="http://schemas.microsoft.com/office/excel/2006/main">
          <x14:cfRule type="iconSet" priority="77" id="{01BB4A42-118C-49DC-AE5A-B2EA1BCC0154}">
            <x14:iconSet custom="1">
              <x14:cfvo type="percent">
                <xm:f>0</xm:f>
              </x14:cfvo>
              <x14:cfvo type="num">
                <xm:f>$U$41</xm:f>
              </x14:cfvo>
              <x14:cfvo type="num" gte="0">
                <xm:f>$U$41</xm:f>
              </x14:cfvo>
              <x14:cfIcon iconSet="3TrafficLights1" iconId="1"/>
              <x14:cfIcon iconSet="3TrafficLights1" iconId="2"/>
              <x14:cfIcon iconSet="3TrafficLights1" iconId="0"/>
            </x14:iconSet>
          </x14:cfRule>
          <xm:sqref>V41</xm:sqref>
        </x14:conditionalFormatting>
        <x14:conditionalFormatting xmlns:xm="http://schemas.microsoft.com/office/excel/2006/main">
          <x14:cfRule type="iconSet" priority="57" id="{C91B71FA-BD28-43A2-AE6C-49086A887963}">
            <x14:iconSet custom="1">
              <x14:cfvo type="percent">
                <xm:f>0</xm:f>
              </x14:cfvo>
              <x14:cfvo type="num">
                <xm:f>$U$53</xm:f>
              </x14:cfvo>
              <x14:cfvo type="num" gte="0">
                <xm:f>$U$53</xm:f>
              </x14:cfvo>
              <x14:cfIcon iconSet="3TrafficLights1" iconId="1"/>
              <x14:cfIcon iconSet="3TrafficLights1" iconId="2"/>
              <x14:cfIcon iconSet="3TrafficLights1" iconId="0"/>
            </x14:iconSet>
          </x14:cfRule>
          <xm:sqref>V53</xm:sqref>
        </x14:conditionalFormatting>
        <x14:conditionalFormatting xmlns:xm="http://schemas.microsoft.com/office/excel/2006/main">
          <x14:cfRule type="iconSet" priority="44" id="{5C5611B4-47FF-4D8F-A9DE-63955AE2ADF6}">
            <x14:iconSet custom="1">
              <x14:cfvo type="percent">
                <xm:f>0</xm:f>
              </x14:cfvo>
              <x14:cfvo type="num">
                <xm:f>$U$65</xm:f>
              </x14:cfvo>
              <x14:cfvo type="num" gte="0">
                <xm:f>$U$65</xm:f>
              </x14:cfvo>
              <x14:cfIcon iconSet="3TrafficLights1" iconId="1"/>
              <x14:cfIcon iconSet="3TrafficLights1" iconId="2"/>
              <x14:cfIcon iconSet="3TrafficLights1" iconId="0"/>
            </x14:iconSet>
          </x14:cfRule>
          <xm:sqref>V65</xm:sqref>
        </x14:conditionalFormatting>
        <x14:conditionalFormatting xmlns:xm="http://schemas.microsoft.com/office/excel/2006/main">
          <x14:cfRule type="iconSet" priority="31" id="{6D06A4CA-B43A-4F92-A69F-153AD4661893}">
            <x14:iconSet custom="1">
              <x14:cfvo type="percent">
                <xm:f>0</xm:f>
              </x14:cfvo>
              <x14:cfvo type="num">
                <xm:f>$U$77</xm:f>
              </x14:cfvo>
              <x14:cfvo type="num" gte="0">
                <xm:f>$U$77</xm:f>
              </x14:cfvo>
              <x14:cfIcon iconSet="3TrafficLights1" iconId="1"/>
              <x14:cfIcon iconSet="3TrafficLights1" iconId="2"/>
              <x14:cfIcon iconSet="3TrafficLights1" iconId="0"/>
            </x14:iconSet>
          </x14:cfRule>
          <xm:sqref>V77</xm:sqref>
        </x14:conditionalFormatting>
        <x14:conditionalFormatting xmlns:xm="http://schemas.microsoft.com/office/excel/2006/main">
          <x14:cfRule type="iconSet" priority="18" id="{496CDCCA-1A75-42CA-A4C7-1441CB4FEA5C}">
            <x14:iconSet custom="1">
              <x14:cfvo type="percent">
                <xm:f>0</xm:f>
              </x14:cfvo>
              <x14:cfvo type="num">
                <xm:f>$U$89</xm:f>
              </x14:cfvo>
              <x14:cfvo type="num" gte="0">
                <xm:f>$U$89</xm:f>
              </x14:cfvo>
              <x14:cfIcon iconSet="3TrafficLights1" iconId="1"/>
              <x14:cfIcon iconSet="3TrafficLights1" iconId="2"/>
              <x14:cfIcon iconSet="3TrafficLights1" iconId="0"/>
            </x14:iconSet>
          </x14:cfRule>
          <xm:sqref>V89</xm:sqref>
        </x14:conditionalFormatting>
        <x14:conditionalFormatting xmlns:xm="http://schemas.microsoft.com/office/excel/2006/main">
          <x14:cfRule type="iconSet" priority="5" id="{F82E0A25-FE7B-4E40-B667-BD976D31BD58}">
            <x14:iconSet custom="1">
              <x14:cfvo type="percent">
                <xm:f>0</xm:f>
              </x14:cfvo>
              <x14:cfvo type="num">
                <xm:f>$U$101</xm:f>
              </x14:cfvo>
              <x14:cfvo type="num" gte="0">
                <xm:f>$U$101</xm:f>
              </x14:cfvo>
              <x14:cfIcon iconSet="3TrafficLights1" iconId="1"/>
              <x14:cfIcon iconSet="3TrafficLights1" iconId="2"/>
              <x14:cfIcon iconSet="3TrafficLights1" iconId="0"/>
            </x14:iconSet>
          </x14:cfRule>
          <xm:sqref>V101</xm:sqref>
        </x14:conditionalFormatting>
        <x14:conditionalFormatting xmlns:xm="http://schemas.microsoft.com/office/excel/2006/main">
          <x14:cfRule type="iconSet" priority="108" id="{F8DD2215-A846-4B5F-B012-DE34C32738B6}">
            <x14:iconSet custom="1">
              <x14:cfvo type="percent">
                <xm:f>0</xm:f>
              </x14:cfvo>
              <x14:cfvo type="num">
                <xm:f>$W$4</xm:f>
              </x14:cfvo>
              <x14:cfvo type="num" gte="0">
                <xm:f>$W$4</xm:f>
              </x14:cfvo>
              <x14:cfIcon iconSet="3TrafficLights1" iconId="1"/>
              <x14:cfIcon iconSet="3TrafficLights1" iconId="2"/>
              <x14:cfIcon iconSet="3TrafficLights1" iconId="0"/>
            </x14:iconSet>
          </x14:cfRule>
          <xm:sqref>X4</xm:sqref>
        </x14:conditionalFormatting>
        <x14:conditionalFormatting xmlns:xm="http://schemas.microsoft.com/office/excel/2006/main">
          <x14:cfRule type="iconSet" priority="95" id="{D85F477B-1F43-4241-AF99-C56456E54B60}">
            <x14:iconSet custom="1">
              <x14:cfvo type="percent">
                <xm:f>0</xm:f>
              </x14:cfvo>
              <x14:cfvo type="num">
                <xm:f>$W$16</xm:f>
              </x14:cfvo>
              <x14:cfvo type="num" gte="0">
                <xm:f>$W$16</xm:f>
              </x14:cfvo>
              <x14:cfIcon iconSet="3TrafficLights1" iconId="1"/>
              <x14:cfIcon iconSet="3TrafficLights1" iconId="2"/>
              <x14:cfIcon iconSet="3TrafficLights1" iconId="0"/>
            </x14:iconSet>
          </x14:cfRule>
          <xm:sqref>X16</xm:sqref>
        </x14:conditionalFormatting>
        <x14:conditionalFormatting xmlns:xm="http://schemas.microsoft.com/office/excel/2006/main">
          <x14:cfRule type="iconSet" priority="82" id="{78DD9B26-C67C-41B0-A83A-E81730A49C0C}">
            <x14:iconSet custom="1">
              <x14:cfvo type="percent">
                <xm:f>0</xm:f>
              </x14:cfvo>
              <x14:cfvo type="num">
                <xm:f>$W$29</xm:f>
              </x14:cfvo>
              <x14:cfvo type="num" gte="0">
                <xm:f>$W$29</xm:f>
              </x14:cfvo>
              <x14:cfIcon iconSet="3TrafficLights1" iconId="1"/>
              <x14:cfIcon iconSet="3TrafficLights1" iconId="2"/>
              <x14:cfIcon iconSet="3TrafficLights1" iconId="0"/>
            </x14:iconSet>
          </x14:cfRule>
          <xm:sqref>X29</xm:sqref>
        </x14:conditionalFormatting>
        <x14:conditionalFormatting xmlns:xm="http://schemas.microsoft.com/office/excel/2006/main">
          <x14:cfRule type="iconSet" priority="76" id="{3B2316AF-C0C1-46ED-A9A4-DEF5D328F837}">
            <x14:iconSet custom="1">
              <x14:cfvo type="percent">
                <xm:f>0</xm:f>
              </x14:cfvo>
              <x14:cfvo type="num">
                <xm:f>$W$41</xm:f>
              </x14:cfvo>
              <x14:cfvo type="num" gte="0">
                <xm:f>$W$41</xm:f>
              </x14:cfvo>
              <x14:cfIcon iconSet="3TrafficLights1" iconId="1"/>
              <x14:cfIcon iconSet="3TrafficLights1" iconId="2"/>
              <x14:cfIcon iconSet="3TrafficLights1" iconId="0"/>
            </x14:iconSet>
          </x14:cfRule>
          <xm:sqref>X41</xm:sqref>
        </x14:conditionalFormatting>
        <x14:conditionalFormatting xmlns:xm="http://schemas.microsoft.com/office/excel/2006/main">
          <x14:cfRule type="iconSet" priority="56" id="{CA4B0DE8-C053-491D-B027-2622793579F3}">
            <x14:iconSet custom="1">
              <x14:cfvo type="percent">
                <xm:f>0</xm:f>
              </x14:cfvo>
              <x14:cfvo type="num">
                <xm:f>$W$53</xm:f>
              </x14:cfvo>
              <x14:cfvo type="num" gte="0">
                <xm:f>$W$53</xm:f>
              </x14:cfvo>
              <x14:cfIcon iconSet="3TrafficLights1" iconId="1"/>
              <x14:cfIcon iconSet="3TrafficLights1" iconId="2"/>
              <x14:cfIcon iconSet="3TrafficLights1" iconId="0"/>
            </x14:iconSet>
          </x14:cfRule>
          <xm:sqref>X53</xm:sqref>
        </x14:conditionalFormatting>
        <x14:conditionalFormatting xmlns:xm="http://schemas.microsoft.com/office/excel/2006/main">
          <x14:cfRule type="iconSet" priority="43" id="{96E7D229-DE66-4C16-BCFC-3C6EF5AC3A1F}">
            <x14:iconSet custom="1">
              <x14:cfvo type="percent">
                <xm:f>0</xm:f>
              </x14:cfvo>
              <x14:cfvo type="num">
                <xm:f>$W$65</xm:f>
              </x14:cfvo>
              <x14:cfvo type="num" gte="0">
                <xm:f>$W$65</xm:f>
              </x14:cfvo>
              <x14:cfIcon iconSet="3TrafficLights1" iconId="1"/>
              <x14:cfIcon iconSet="3TrafficLights1" iconId="2"/>
              <x14:cfIcon iconSet="3TrafficLights1" iconId="0"/>
            </x14:iconSet>
          </x14:cfRule>
          <xm:sqref>X65</xm:sqref>
        </x14:conditionalFormatting>
        <x14:conditionalFormatting xmlns:xm="http://schemas.microsoft.com/office/excel/2006/main">
          <x14:cfRule type="iconSet" priority="30" id="{B60D0669-1381-4350-80CB-790BE0297D8F}">
            <x14:iconSet custom="1">
              <x14:cfvo type="percent">
                <xm:f>0</xm:f>
              </x14:cfvo>
              <x14:cfvo type="num">
                <xm:f>$W$77</xm:f>
              </x14:cfvo>
              <x14:cfvo type="num" gte="0">
                <xm:f>$W$77</xm:f>
              </x14:cfvo>
              <x14:cfIcon iconSet="3TrafficLights1" iconId="1"/>
              <x14:cfIcon iconSet="3TrafficLights1" iconId="2"/>
              <x14:cfIcon iconSet="3TrafficLights1" iconId="0"/>
            </x14:iconSet>
          </x14:cfRule>
          <xm:sqref>X77</xm:sqref>
        </x14:conditionalFormatting>
        <x14:conditionalFormatting xmlns:xm="http://schemas.microsoft.com/office/excel/2006/main">
          <x14:cfRule type="iconSet" priority="17" id="{34C6ABCB-044C-4C97-8F69-D7D77FE4AE66}">
            <x14:iconSet custom="1">
              <x14:cfvo type="percent">
                <xm:f>0</xm:f>
              </x14:cfvo>
              <x14:cfvo type="num">
                <xm:f>$W$89</xm:f>
              </x14:cfvo>
              <x14:cfvo type="num" gte="0">
                <xm:f>$W$89</xm:f>
              </x14:cfvo>
              <x14:cfIcon iconSet="3TrafficLights1" iconId="1"/>
              <x14:cfIcon iconSet="3TrafficLights1" iconId="2"/>
              <x14:cfIcon iconSet="3TrafficLights1" iconId="0"/>
            </x14:iconSet>
          </x14:cfRule>
          <xm:sqref>X89</xm:sqref>
        </x14:conditionalFormatting>
        <x14:conditionalFormatting xmlns:xm="http://schemas.microsoft.com/office/excel/2006/main">
          <x14:cfRule type="iconSet" priority="4" id="{0F9656DB-1F6C-4450-BB43-6637365CFBC3}">
            <x14:iconSet custom="1">
              <x14:cfvo type="percent">
                <xm:f>0</xm:f>
              </x14:cfvo>
              <x14:cfvo type="num">
                <xm:f>$W$101</xm:f>
              </x14:cfvo>
              <x14:cfvo type="num" gte="0">
                <xm:f>$W$101</xm:f>
              </x14:cfvo>
              <x14:cfIcon iconSet="3TrafficLights1" iconId="1"/>
              <x14:cfIcon iconSet="3TrafficLights1" iconId="2"/>
              <x14:cfIcon iconSet="3TrafficLights1" iconId="0"/>
            </x14:iconSet>
          </x14:cfRule>
          <xm:sqref>X101</xm:sqref>
        </x14:conditionalFormatting>
        <x14:conditionalFormatting xmlns:xm="http://schemas.microsoft.com/office/excel/2006/main">
          <x14:cfRule type="iconSet" priority="107" id="{C8292624-09AD-4845-8D8A-68C05FFE11EC}">
            <x14:iconSet custom="1">
              <x14:cfvo type="percent">
                <xm:f>0</xm:f>
              </x14:cfvo>
              <x14:cfvo type="num">
                <xm:f>$Y$4</xm:f>
              </x14:cfvo>
              <x14:cfvo type="num" gte="0">
                <xm:f>$Y$4</xm:f>
              </x14:cfvo>
              <x14:cfIcon iconSet="3TrafficLights1" iconId="1"/>
              <x14:cfIcon iconSet="3TrafficLights1" iconId="2"/>
              <x14:cfIcon iconSet="3TrafficLights1" iconId="0"/>
            </x14:iconSet>
          </x14:cfRule>
          <xm:sqref>Z4</xm:sqref>
        </x14:conditionalFormatting>
        <x14:conditionalFormatting xmlns:xm="http://schemas.microsoft.com/office/excel/2006/main">
          <x14:cfRule type="iconSet" priority="94" id="{D7D8E791-F492-4B86-AF75-8106014A4018}">
            <x14:iconSet custom="1">
              <x14:cfvo type="percent">
                <xm:f>0</xm:f>
              </x14:cfvo>
              <x14:cfvo type="num">
                <xm:f>$Y$16</xm:f>
              </x14:cfvo>
              <x14:cfvo type="num" gte="0">
                <xm:f>$Y$16</xm:f>
              </x14:cfvo>
              <x14:cfIcon iconSet="3TrafficLights1" iconId="1"/>
              <x14:cfIcon iconSet="3TrafficLights1" iconId="2"/>
              <x14:cfIcon iconSet="3TrafficLights1" iconId="0"/>
            </x14:iconSet>
          </x14:cfRule>
          <xm:sqref>Z16</xm:sqref>
        </x14:conditionalFormatting>
        <x14:conditionalFormatting xmlns:xm="http://schemas.microsoft.com/office/excel/2006/main">
          <x14:cfRule type="iconSet" priority="81" id="{968B657F-A68C-43A6-AECF-017B907CE100}">
            <x14:iconSet custom="1">
              <x14:cfvo type="percent">
                <xm:f>0</xm:f>
              </x14:cfvo>
              <x14:cfvo type="num">
                <xm:f>$Y$29</xm:f>
              </x14:cfvo>
              <x14:cfvo type="num" gte="0">
                <xm:f>$Y$29</xm:f>
              </x14:cfvo>
              <x14:cfIcon iconSet="3TrafficLights1" iconId="1"/>
              <x14:cfIcon iconSet="3TrafficLights1" iconId="2"/>
              <x14:cfIcon iconSet="3TrafficLights1" iconId="0"/>
            </x14:iconSet>
          </x14:cfRule>
          <xm:sqref>Z29</xm:sqref>
        </x14:conditionalFormatting>
        <x14:conditionalFormatting xmlns:xm="http://schemas.microsoft.com/office/excel/2006/main">
          <x14:cfRule type="iconSet" priority="75" id="{564DC8D5-DBFB-4417-8C0F-D269C72E8C21}">
            <x14:iconSet custom="1">
              <x14:cfvo type="percent">
                <xm:f>0</xm:f>
              </x14:cfvo>
              <x14:cfvo type="num">
                <xm:f>$Y$41</xm:f>
              </x14:cfvo>
              <x14:cfvo type="num" gte="0">
                <xm:f>$Y$41</xm:f>
              </x14:cfvo>
              <x14:cfIcon iconSet="3TrafficLights1" iconId="1"/>
              <x14:cfIcon iconSet="3TrafficLights1" iconId="2"/>
              <x14:cfIcon iconSet="3TrafficLights1" iconId="0"/>
            </x14:iconSet>
          </x14:cfRule>
          <xm:sqref>Z41</xm:sqref>
        </x14:conditionalFormatting>
        <x14:conditionalFormatting xmlns:xm="http://schemas.microsoft.com/office/excel/2006/main">
          <x14:cfRule type="iconSet" priority="55" id="{2A8262D4-251E-4AEB-8E43-65091D7125BA}">
            <x14:iconSet custom="1">
              <x14:cfvo type="percent">
                <xm:f>0</xm:f>
              </x14:cfvo>
              <x14:cfvo type="num">
                <xm:f>$Y$53</xm:f>
              </x14:cfvo>
              <x14:cfvo type="num" gte="0">
                <xm:f>$Y$53</xm:f>
              </x14:cfvo>
              <x14:cfIcon iconSet="3TrafficLights1" iconId="1"/>
              <x14:cfIcon iconSet="3TrafficLights1" iconId="2"/>
              <x14:cfIcon iconSet="3TrafficLights1" iconId="0"/>
            </x14:iconSet>
          </x14:cfRule>
          <xm:sqref>Z53</xm:sqref>
        </x14:conditionalFormatting>
        <x14:conditionalFormatting xmlns:xm="http://schemas.microsoft.com/office/excel/2006/main">
          <x14:cfRule type="iconSet" priority="42" id="{A8561889-BD11-4084-986E-3C59BC121B3A}">
            <x14:iconSet custom="1">
              <x14:cfvo type="percent">
                <xm:f>0</xm:f>
              </x14:cfvo>
              <x14:cfvo type="num">
                <xm:f>$Y$65</xm:f>
              </x14:cfvo>
              <x14:cfvo type="num" gte="0">
                <xm:f>$Y$65</xm:f>
              </x14:cfvo>
              <x14:cfIcon iconSet="3TrafficLights1" iconId="1"/>
              <x14:cfIcon iconSet="3TrafficLights1" iconId="2"/>
              <x14:cfIcon iconSet="3TrafficLights1" iconId="0"/>
            </x14:iconSet>
          </x14:cfRule>
          <xm:sqref>Z65</xm:sqref>
        </x14:conditionalFormatting>
        <x14:conditionalFormatting xmlns:xm="http://schemas.microsoft.com/office/excel/2006/main">
          <x14:cfRule type="iconSet" priority="29" id="{C8428798-61AD-40F1-9FE5-7153F3C0FE30}">
            <x14:iconSet custom="1">
              <x14:cfvo type="percent">
                <xm:f>0</xm:f>
              </x14:cfvo>
              <x14:cfvo type="num">
                <xm:f>$Y$77</xm:f>
              </x14:cfvo>
              <x14:cfvo type="num" gte="0">
                <xm:f>$Y$77</xm:f>
              </x14:cfvo>
              <x14:cfIcon iconSet="3TrafficLights1" iconId="1"/>
              <x14:cfIcon iconSet="3TrafficLights1" iconId="2"/>
              <x14:cfIcon iconSet="3TrafficLights1" iconId="0"/>
            </x14:iconSet>
          </x14:cfRule>
          <xm:sqref>Z77</xm:sqref>
        </x14:conditionalFormatting>
        <x14:conditionalFormatting xmlns:xm="http://schemas.microsoft.com/office/excel/2006/main">
          <x14:cfRule type="iconSet" priority="16" id="{A2F1B744-49FE-405D-83E1-B25AE1F0F51D}">
            <x14:iconSet custom="1">
              <x14:cfvo type="percent">
                <xm:f>0</xm:f>
              </x14:cfvo>
              <x14:cfvo type="num">
                <xm:f>$Y$89</xm:f>
              </x14:cfvo>
              <x14:cfvo type="num" gte="0">
                <xm:f>$Y$89</xm:f>
              </x14:cfvo>
              <x14:cfIcon iconSet="3TrafficLights1" iconId="1"/>
              <x14:cfIcon iconSet="3TrafficLights1" iconId="2"/>
              <x14:cfIcon iconSet="3TrafficLights1" iconId="0"/>
            </x14:iconSet>
          </x14:cfRule>
          <xm:sqref>Z89</xm:sqref>
        </x14:conditionalFormatting>
        <x14:conditionalFormatting xmlns:xm="http://schemas.microsoft.com/office/excel/2006/main">
          <x14:cfRule type="iconSet" priority="3" id="{B0E7302B-A3E8-47C5-9FD6-2051DAE888F6}">
            <x14:iconSet custom="1">
              <x14:cfvo type="percent">
                <xm:f>0</xm:f>
              </x14:cfvo>
              <x14:cfvo type="num">
                <xm:f>$Y$101</xm:f>
              </x14:cfvo>
              <x14:cfvo type="num" gte="0">
                <xm:f>$Y$101</xm:f>
              </x14:cfvo>
              <x14:cfIcon iconSet="3TrafficLights1" iconId="1"/>
              <x14:cfIcon iconSet="3TrafficLights1" iconId="2"/>
              <x14:cfIcon iconSet="3TrafficLights1" iconId="0"/>
            </x14:iconSet>
          </x14:cfRule>
          <xm:sqref>Z101</xm:sqref>
        </x14:conditionalFormatting>
        <x14:conditionalFormatting xmlns:xm="http://schemas.microsoft.com/office/excel/2006/main">
          <x14:cfRule type="iconSet" priority="106" id="{006BAECC-9FD2-4A64-A861-CD6CD13FCB28}">
            <x14:iconSet custom="1">
              <x14:cfvo type="percent">
                <xm:f>0</xm:f>
              </x14:cfvo>
              <x14:cfvo type="num">
                <xm:f>$AA$4</xm:f>
              </x14:cfvo>
              <x14:cfvo type="num" gte="0">
                <xm:f>$AA$4</xm:f>
              </x14:cfvo>
              <x14:cfIcon iconSet="3TrafficLights1" iconId="1"/>
              <x14:cfIcon iconSet="3TrafficLights1" iconId="2"/>
              <x14:cfIcon iconSet="3TrafficLights1" iconId="0"/>
            </x14:iconSet>
          </x14:cfRule>
          <xm:sqref>AB4</xm:sqref>
        </x14:conditionalFormatting>
        <x14:conditionalFormatting xmlns:xm="http://schemas.microsoft.com/office/excel/2006/main">
          <x14:cfRule type="iconSet" priority="93" id="{E8DA748A-1DEF-4BE6-B148-F376D159B11F}">
            <x14:iconSet custom="1">
              <x14:cfvo type="percent">
                <xm:f>0</xm:f>
              </x14:cfvo>
              <x14:cfvo type="num">
                <xm:f>$AA$16</xm:f>
              </x14:cfvo>
              <x14:cfvo type="num" gte="0">
                <xm:f>$AA$16</xm:f>
              </x14:cfvo>
              <x14:cfIcon iconSet="3TrafficLights1" iconId="1"/>
              <x14:cfIcon iconSet="3TrafficLights1" iconId="2"/>
              <x14:cfIcon iconSet="3TrafficLights1" iconId="0"/>
            </x14:iconSet>
          </x14:cfRule>
          <xm:sqref>AB16</xm:sqref>
        </x14:conditionalFormatting>
        <x14:conditionalFormatting xmlns:xm="http://schemas.microsoft.com/office/excel/2006/main">
          <x14:cfRule type="iconSet" priority="80" id="{52ED7F05-DDAA-42DE-8124-4C53C07B2CE8}">
            <x14:iconSet custom="1">
              <x14:cfvo type="percent">
                <xm:f>0</xm:f>
              </x14:cfvo>
              <x14:cfvo type="num">
                <xm:f>$AA$29</xm:f>
              </x14:cfvo>
              <x14:cfvo type="num" gte="0">
                <xm:f>$AA$29</xm:f>
              </x14:cfvo>
              <x14:cfIcon iconSet="3TrafficLights1" iconId="1"/>
              <x14:cfIcon iconSet="3TrafficLights1" iconId="2"/>
              <x14:cfIcon iconSet="3TrafficLights1" iconId="0"/>
            </x14:iconSet>
          </x14:cfRule>
          <xm:sqref>AB29</xm:sqref>
        </x14:conditionalFormatting>
        <x14:conditionalFormatting xmlns:xm="http://schemas.microsoft.com/office/excel/2006/main">
          <x14:cfRule type="iconSet" priority="74" id="{12A3EBB6-D9B0-497E-8E14-8CED1B3831B3}">
            <x14:iconSet custom="1">
              <x14:cfvo type="percent">
                <xm:f>0</xm:f>
              </x14:cfvo>
              <x14:cfvo type="num">
                <xm:f>$AA$41</xm:f>
              </x14:cfvo>
              <x14:cfvo type="num" gte="0">
                <xm:f>$AA$41</xm:f>
              </x14:cfvo>
              <x14:cfIcon iconSet="3TrafficLights1" iconId="1"/>
              <x14:cfIcon iconSet="3TrafficLights1" iconId="2"/>
              <x14:cfIcon iconSet="3TrafficLights1" iconId="0"/>
            </x14:iconSet>
          </x14:cfRule>
          <xm:sqref>AB41</xm:sqref>
        </x14:conditionalFormatting>
        <x14:conditionalFormatting xmlns:xm="http://schemas.microsoft.com/office/excel/2006/main">
          <x14:cfRule type="iconSet" priority="54" id="{DFCF1A1E-5BBB-4355-B1CF-DECD5FAB8CC3}">
            <x14:iconSet custom="1">
              <x14:cfvo type="percent">
                <xm:f>0</xm:f>
              </x14:cfvo>
              <x14:cfvo type="num">
                <xm:f>$AA$53</xm:f>
              </x14:cfvo>
              <x14:cfvo type="num" gte="0">
                <xm:f>$AA$53</xm:f>
              </x14:cfvo>
              <x14:cfIcon iconSet="3TrafficLights1" iconId="1"/>
              <x14:cfIcon iconSet="3TrafficLights1" iconId="2"/>
              <x14:cfIcon iconSet="3TrafficLights1" iconId="0"/>
            </x14:iconSet>
          </x14:cfRule>
          <xm:sqref>AB53</xm:sqref>
        </x14:conditionalFormatting>
        <x14:conditionalFormatting xmlns:xm="http://schemas.microsoft.com/office/excel/2006/main">
          <x14:cfRule type="iconSet" priority="41" id="{905FD816-7561-47E9-8EF1-C5D93CFBFCA3}">
            <x14:iconSet custom="1">
              <x14:cfvo type="percent">
                <xm:f>0</xm:f>
              </x14:cfvo>
              <x14:cfvo type="num">
                <xm:f>$AA$65</xm:f>
              </x14:cfvo>
              <x14:cfvo type="num" gte="0">
                <xm:f>$AA$65</xm:f>
              </x14:cfvo>
              <x14:cfIcon iconSet="3TrafficLights1" iconId="1"/>
              <x14:cfIcon iconSet="3TrafficLights1" iconId="2"/>
              <x14:cfIcon iconSet="3TrafficLights1" iconId="0"/>
            </x14:iconSet>
          </x14:cfRule>
          <xm:sqref>AB65</xm:sqref>
        </x14:conditionalFormatting>
        <x14:conditionalFormatting xmlns:xm="http://schemas.microsoft.com/office/excel/2006/main">
          <x14:cfRule type="iconSet" priority="28" id="{2952FCE7-874E-403C-81F8-A084454E7A0D}">
            <x14:iconSet custom="1">
              <x14:cfvo type="percent">
                <xm:f>0</xm:f>
              </x14:cfvo>
              <x14:cfvo type="num">
                <xm:f>$AA$77</xm:f>
              </x14:cfvo>
              <x14:cfvo type="num" gte="0">
                <xm:f>$AA$77</xm:f>
              </x14:cfvo>
              <x14:cfIcon iconSet="3TrafficLights1" iconId="1"/>
              <x14:cfIcon iconSet="3TrafficLights1" iconId="2"/>
              <x14:cfIcon iconSet="3TrafficLights1" iconId="0"/>
            </x14:iconSet>
          </x14:cfRule>
          <xm:sqref>AB77</xm:sqref>
        </x14:conditionalFormatting>
        <x14:conditionalFormatting xmlns:xm="http://schemas.microsoft.com/office/excel/2006/main">
          <x14:cfRule type="iconSet" priority="15" id="{DFB71CCA-DF8A-4424-963A-38B1BFC8F73F}">
            <x14:iconSet custom="1">
              <x14:cfvo type="percent">
                <xm:f>0</xm:f>
              </x14:cfvo>
              <x14:cfvo type="num">
                <xm:f>$AA$89</xm:f>
              </x14:cfvo>
              <x14:cfvo type="num" gte="0">
                <xm:f>$AA$89</xm:f>
              </x14:cfvo>
              <x14:cfIcon iconSet="3TrafficLights1" iconId="1"/>
              <x14:cfIcon iconSet="3TrafficLights1" iconId="2"/>
              <x14:cfIcon iconSet="3TrafficLights1" iconId="0"/>
            </x14:iconSet>
          </x14:cfRule>
          <xm:sqref>AB89</xm:sqref>
        </x14:conditionalFormatting>
        <x14:conditionalFormatting xmlns:xm="http://schemas.microsoft.com/office/excel/2006/main">
          <x14:cfRule type="iconSet" priority="2" id="{6C201265-9D1B-4EFB-B15F-6FC74ECFB065}">
            <x14:iconSet custom="1">
              <x14:cfvo type="percent">
                <xm:f>0</xm:f>
              </x14:cfvo>
              <x14:cfvo type="num">
                <xm:f>$AA$101</xm:f>
              </x14:cfvo>
              <x14:cfvo type="num" gte="0">
                <xm:f>$AA$101</xm:f>
              </x14:cfvo>
              <x14:cfIcon iconSet="3TrafficLights1" iconId="1"/>
              <x14:cfIcon iconSet="3TrafficLights1" iconId="2"/>
              <x14:cfIcon iconSet="3TrafficLights1" iconId="0"/>
            </x14:iconSet>
          </x14:cfRule>
          <xm:sqref>AB101</xm:sqref>
        </x14:conditionalFormatting>
        <x14:conditionalFormatting xmlns:xm="http://schemas.microsoft.com/office/excel/2006/main">
          <x14:cfRule type="iconSet" priority="105" id="{0EA34AB6-F029-498D-9914-DB7C9CCFCF6C}">
            <x14:iconSet custom="1">
              <x14:cfvo type="percent">
                <xm:f>0</xm:f>
              </x14:cfvo>
              <x14:cfvo type="num">
                <xm:f>$AC$4</xm:f>
              </x14:cfvo>
              <x14:cfvo type="num" gte="0">
                <xm:f>$AC$4</xm:f>
              </x14:cfvo>
              <x14:cfIcon iconSet="3TrafficLights1" iconId="1"/>
              <x14:cfIcon iconSet="3TrafficLights1" iconId="2"/>
              <x14:cfIcon iconSet="3TrafficLights1" iconId="0"/>
            </x14:iconSet>
          </x14:cfRule>
          <xm:sqref>AD4</xm:sqref>
        </x14:conditionalFormatting>
        <x14:conditionalFormatting xmlns:xm="http://schemas.microsoft.com/office/excel/2006/main">
          <x14:cfRule type="iconSet" priority="92" id="{2E54650E-85C5-4738-86C6-DD485DCFFD22}">
            <x14:iconSet custom="1">
              <x14:cfvo type="percent">
                <xm:f>0</xm:f>
              </x14:cfvo>
              <x14:cfvo type="num">
                <xm:f>$AC$16</xm:f>
              </x14:cfvo>
              <x14:cfvo type="num" gte="0">
                <xm:f>$AC$16</xm:f>
              </x14:cfvo>
              <x14:cfIcon iconSet="3TrafficLights1" iconId="1"/>
              <x14:cfIcon iconSet="3TrafficLights1" iconId="2"/>
              <x14:cfIcon iconSet="3TrafficLights1" iconId="0"/>
            </x14:iconSet>
          </x14:cfRule>
          <xm:sqref>AD16</xm:sqref>
        </x14:conditionalFormatting>
        <x14:conditionalFormatting xmlns:xm="http://schemas.microsoft.com/office/excel/2006/main">
          <x14:cfRule type="iconSet" priority="79" id="{C72F889D-08E0-46E7-AC05-91591A10B59C}">
            <x14:iconSet custom="1">
              <x14:cfvo type="percent">
                <xm:f>0</xm:f>
              </x14:cfvo>
              <x14:cfvo type="num">
                <xm:f>$AC$29</xm:f>
              </x14:cfvo>
              <x14:cfvo type="num" gte="0">
                <xm:f>$AC$29</xm:f>
              </x14:cfvo>
              <x14:cfIcon iconSet="3TrafficLights1" iconId="1"/>
              <x14:cfIcon iconSet="3TrafficLights1" iconId="2"/>
              <x14:cfIcon iconSet="3TrafficLights1" iconId="0"/>
            </x14:iconSet>
          </x14:cfRule>
          <xm:sqref>AD29</xm:sqref>
        </x14:conditionalFormatting>
        <x14:conditionalFormatting xmlns:xm="http://schemas.microsoft.com/office/excel/2006/main">
          <x14:cfRule type="iconSet" priority="73" id="{7061EBE7-39F8-40C1-BA4F-CFA0C1E55F8B}">
            <x14:iconSet custom="1">
              <x14:cfvo type="percent">
                <xm:f>0</xm:f>
              </x14:cfvo>
              <x14:cfvo type="num">
                <xm:f>$AC$41</xm:f>
              </x14:cfvo>
              <x14:cfvo type="num" gte="0">
                <xm:f>$AC$41</xm:f>
              </x14:cfvo>
              <x14:cfIcon iconSet="3TrafficLights1" iconId="1"/>
              <x14:cfIcon iconSet="3TrafficLights1" iconId="2"/>
              <x14:cfIcon iconSet="3TrafficLights1" iconId="0"/>
            </x14:iconSet>
          </x14:cfRule>
          <xm:sqref>AD41</xm:sqref>
        </x14:conditionalFormatting>
        <x14:conditionalFormatting xmlns:xm="http://schemas.microsoft.com/office/excel/2006/main">
          <x14:cfRule type="iconSet" priority="53" id="{D4121EE3-AAAD-4F0D-A67F-45C1848008BA}">
            <x14:iconSet custom="1">
              <x14:cfvo type="percent">
                <xm:f>0</xm:f>
              </x14:cfvo>
              <x14:cfvo type="num">
                <xm:f>$AC$53</xm:f>
              </x14:cfvo>
              <x14:cfvo type="num" gte="0">
                <xm:f>$AC$53</xm:f>
              </x14:cfvo>
              <x14:cfIcon iconSet="3TrafficLights1" iconId="1"/>
              <x14:cfIcon iconSet="3TrafficLights1" iconId="2"/>
              <x14:cfIcon iconSet="3TrafficLights1" iconId="0"/>
            </x14:iconSet>
          </x14:cfRule>
          <xm:sqref>AD53</xm:sqref>
        </x14:conditionalFormatting>
        <x14:conditionalFormatting xmlns:xm="http://schemas.microsoft.com/office/excel/2006/main">
          <x14:cfRule type="iconSet" priority="40" id="{D885E823-6157-470F-A16F-E1690392C2C5}">
            <x14:iconSet custom="1">
              <x14:cfvo type="percent">
                <xm:f>0</xm:f>
              </x14:cfvo>
              <x14:cfvo type="num">
                <xm:f>$AC$65</xm:f>
              </x14:cfvo>
              <x14:cfvo type="num" gte="0">
                <xm:f>$AC$65</xm:f>
              </x14:cfvo>
              <x14:cfIcon iconSet="3TrafficLights1" iconId="1"/>
              <x14:cfIcon iconSet="3TrafficLights1" iconId="2"/>
              <x14:cfIcon iconSet="3TrafficLights1" iconId="0"/>
            </x14:iconSet>
          </x14:cfRule>
          <xm:sqref>AD65</xm:sqref>
        </x14:conditionalFormatting>
        <x14:conditionalFormatting xmlns:xm="http://schemas.microsoft.com/office/excel/2006/main">
          <x14:cfRule type="iconSet" priority="27" id="{9BF3092A-4BFC-4A56-9D9E-A0CA4C55160A}">
            <x14:iconSet custom="1">
              <x14:cfvo type="percent">
                <xm:f>0</xm:f>
              </x14:cfvo>
              <x14:cfvo type="num">
                <xm:f>$AC$77</xm:f>
              </x14:cfvo>
              <x14:cfvo type="num" gte="0">
                <xm:f>$AC$77</xm:f>
              </x14:cfvo>
              <x14:cfIcon iconSet="3TrafficLights1" iconId="1"/>
              <x14:cfIcon iconSet="3TrafficLights1" iconId="2"/>
              <x14:cfIcon iconSet="3TrafficLights1" iconId="0"/>
            </x14:iconSet>
          </x14:cfRule>
          <xm:sqref>AD77</xm:sqref>
        </x14:conditionalFormatting>
        <x14:conditionalFormatting xmlns:xm="http://schemas.microsoft.com/office/excel/2006/main">
          <x14:cfRule type="iconSet" priority="14" id="{AA6D65B7-EE19-450A-A0D5-36559F95DE53}">
            <x14:iconSet custom="1">
              <x14:cfvo type="percent">
                <xm:f>0</xm:f>
              </x14:cfvo>
              <x14:cfvo type="num">
                <xm:f>$AC$89</xm:f>
              </x14:cfvo>
              <x14:cfvo type="num" gte="0">
                <xm:f>$AC$89</xm:f>
              </x14:cfvo>
              <x14:cfIcon iconSet="3TrafficLights1" iconId="1"/>
              <x14:cfIcon iconSet="3TrafficLights1" iconId="2"/>
              <x14:cfIcon iconSet="3TrafficLights1" iconId="0"/>
            </x14:iconSet>
          </x14:cfRule>
          <xm:sqref>AD89</xm:sqref>
        </x14:conditionalFormatting>
        <x14:conditionalFormatting xmlns:xm="http://schemas.microsoft.com/office/excel/2006/main">
          <x14:cfRule type="iconSet" priority="1" id="{FD7BEB6E-24AC-46E6-8190-B4A2410CC265}">
            <x14:iconSet custom="1">
              <x14:cfvo type="percent">
                <xm:f>0</xm:f>
              </x14:cfvo>
              <x14:cfvo type="num">
                <xm:f>$AC$101</xm:f>
              </x14:cfvo>
              <x14:cfvo type="num" gte="0">
                <xm:f>$AC$101</xm:f>
              </x14:cfvo>
              <x14:cfIcon iconSet="3TrafficLights1" iconId="1"/>
              <x14:cfIcon iconSet="3TrafficLights1" iconId="2"/>
              <x14:cfIcon iconSet="3TrafficLights1" iconId="0"/>
            </x14:iconSet>
          </x14:cfRule>
          <xm:sqref>AD101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E32D8-87A1-46FA-9DB8-FC160C1B3D8D}">
  <dimension ref="A1:AE64"/>
  <sheetViews>
    <sheetView tabSelected="1" zoomScaleNormal="100" workbookViewId="0">
      <selection activeCell="D32" sqref="D32"/>
    </sheetView>
  </sheetViews>
  <sheetFormatPr baseColWidth="10" defaultRowHeight="14" x14ac:dyDescent="0.2"/>
  <cols>
    <col min="1" max="1" width="5.33203125" customWidth="1"/>
    <col min="2" max="2" width="4.33203125" customWidth="1"/>
    <col min="3" max="3" width="21.6640625" customWidth="1"/>
    <col min="4" max="31" width="15.6640625" customWidth="1"/>
  </cols>
  <sheetData>
    <row r="1" spans="1:17" ht="103.5" customHeight="1" x14ac:dyDescent="0.2">
      <c r="A1" s="249"/>
      <c r="B1" s="249"/>
      <c r="C1" s="249"/>
      <c r="D1" s="249"/>
      <c r="E1" s="249"/>
      <c r="F1" s="249"/>
      <c r="G1" s="249"/>
      <c r="H1" s="249"/>
      <c r="I1" s="249"/>
      <c r="J1" s="249"/>
      <c r="K1" s="249"/>
      <c r="L1" s="249"/>
      <c r="M1" s="249"/>
      <c r="N1" s="249"/>
      <c r="O1" s="249"/>
      <c r="P1" s="249"/>
      <c r="Q1" s="249"/>
    </row>
    <row r="2" spans="1:17" ht="16" x14ac:dyDescent="0.2">
      <c r="A2" s="5"/>
      <c r="B2" s="6"/>
      <c r="C2" s="250" t="s">
        <v>26</v>
      </c>
      <c r="D2" s="251"/>
      <c r="E2" s="251"/>
      <c r="F2" s="251"/>
      <c r="G2" s="251"/>
      <c r="H2" s="251"/>
      <c r="I2" s="251"/>
      <c r="J2" s="251"/>
      <c r="K2" s="250" t="s">
        <v>27</v>
      </c>
      <c r="L2" s="251"/>
      <c r="M2" s="251"/>
      <c r="N2" s="251"/>
      <c r="O2" s="251"/>
      <c r="P2" s="251"/>
      <c r="Q2" s="251"/>
    </row>
    <row r="3" spans="1:17" x14ac:dyDescent="0.2">
      <c r="A3" s="7"/>
      <c r="B3" s="8"/>
      <c r="C3" s="252" t="s">
        <v>28</v>
      </c>
      <c r="D3" s="253"/>
      <c r="E3" s="253"/>
      <c r="F3" s="253"/>
      <c r="G3" s="253"/>
      <c r="H3" s="253"/>
      <c r="I3" s="253"/>
      <c r="J3" s="253"/>
      <c r="K3" s="254" t="s">
        <v>29</v>
      </c>
      <c r="L3" s="253"/>
      <c r="M3" s="253"/>
      <c r="N3" s="253"/>
      <c r="O3" s="253"/>
      <c r="P3" s="253"/>
      <c r="Q3" s="253"/>
    </row>
    <row r="4" spans="1:17" x14ac:dyDescent="0.2">
      <c r="A4" s="9"/>
      <c r="B4" s="10"/>
      <c r="C4" s="246" t="s">
        <v>30</v>
      </c>
      <c r="D4" s="247"/>
      <c r="E4" s="247"/>
      <c r="F4" s="247"/>
      <c r="G4" s="247"/>
      <c r="H4" s="247"/>
      <c r="I4" s="247"/>
      <c r="J4" s="247"/>
      <c r="K4" s="248" t="s">
        <v>31</v>
      </c>
      <c r="L4" s="247"/>
      <c r="M4" s="247"/>
      <c r="N4" s="247"/>
      <c r="O4" s="247"/>
      <c r="P4" s="247"/>
      <c r="Q4" s="247"/>
    </row>
    <row r="5" spans="1:17" x14ac:dyDescent="0.2">
      <c r="A5" s="11"/>
      <c r="B5" s="12"/>
      <c r="C5" s="12"/>
      <c r="D5" s="12"/>
      <c r="E5" s="12"/>
      <c r="F5" s="12"/>
      <c r="G5" s="12"/>
      <c r="H5" s="12"/>
      <c r="I5" s="12"/>
      <c r="J5" s="12"/>
      <c r="K5" s="12"/>
      <c r="L5" s="12"/>
      <c r="M5" s="12"/>
      <c r="N5" s="12"/>
      <c r="O5" s="12"/>
      <c r="P5" s="13"/>
      <c r="Q5" s="13"/>
    </row>
    <row r="6" spans="1:17" x14ac:dyDescent="0.2">
      <c r="A6" s="11"/>
      <c r="B6" s="14"/>
      <c r="C6" s="14"/>
      <c r="D6" s="14"/>
      <c r="E6" s="14"/>
      <c r="F6" s="14"/>
      <c r="G6" s="14"/>
      <c r="H6" s="14"/>
      <c r="I6" s="14"/>
      <c r="J6" s="14"/>
      <c r="K6" s="14"/>
      <c r="L6" s="14"/>
      <c r="M6" s="14"/>
      <c r="N6" s="14"/>
      <c r="O6" s="14"/>
      <c r="P6" s="15"/>
      <c r="Q6" s="15"/>
    </row>
    <row r="7" spans="1:17" x14ac:dyDescent="0.2">
      <c r="A7" s="11"/>
      <c r="B7" s="14"/>
      <c r="C7" s="14"/>
      <c r="D7" s="14"/>
      <c r="E7" s="14"/>
      <c r="F7" s="14"/>
      <c r="G7" s="14"/>
      <c r="H7" s="14"/>
      <c r="I7" s="14"/>
      <c r="J7" s="14"/>
      <c r="K7" s="14"/>
      <c r="L7" s="14"/>
      <c r="M7" s="14"/>
      <c r="N7" s="14"/>
      <c r="O7" s="14"/>
      <c r="P7" s="15"/>
      <c r="Q7" s="15"/>
    </row>
    <row r="8" spans="1:17" x14ac:dyDescent="0.2">
      <c r="A8" s="11"/>
      <c r="B8" s="14"/>
      <c r="C8" s="14"/>
      <c r="D8" s="14"/>
      <c r="E8" s="14"/>
      <c r="F8" s="14"/>
      <c r="G8" s="14"/>
      <c r="H8" s="14"/>
      <c r="I8" s="14"/>
      <c r="J8" s="14"/>
      <c r="K8" s="14"/>
      <c r="L8" s="14"/>
      <c r="M8" s="14"/>
      <c r="N8" s="14"/>
      <c r="O8" s="14"/>
      <c r="P8" s="15"/>
      <c r="Q8" s="15"/>
    </row>
    <row r="9" spans="1:17" x14ac:dyDescent="0.2">
      <c r="A9" s="11"/>
      <c r="B9" s="14"/>
      <c r="C9" s="14"/>
      <c r="D9" s="14"/>
      <c r="E9" s="14"/>
      <c r="F9" s="14"/>
      <c r="G9" s="14"/>
      <c r="H9" s="14"/>
      <c r="I9" s="14"/>
      <c r="J9" s="14"/>
      <c r="K9" s="14"/>
      <c r="L9" s="14"/>
      <c r="M9" s="14"/>
      <c r="N9" s="14"/>
      <c r="O9" s="14"/>
      <c r="P9" s="15"/>
      <c r="Q9" s="15"/>
    </row>
    <row r="10" spans="1:17" x14ac:dyDescent="0.2">
      <c r="A10" s="11"/>
      <c r="B10" s="14"/>
      <c r="C10" s="14"/>
      <c r="D10" s="14"/>
      <c r="E10" s="14"/>
      <c r="F10" s="14"/>
      <c r="G10" s="14"/>
      <c r="H10" s="14"/>
      <c r="I10" s="14"/>
      <c r="J10" s="14"/>
      <c r="K10" s="14"/>
      <c r="L10" s="14"/>
      <c r="M10" s="14"/>
      <c r="N10" s="14"/>
      <c r="O10" s="14"/>
      <c r="P10" s="15"/>
      <c r="Q10" s="15"/>
    </row>
    <row r="11" spans="1:17" x14ac:dyDescent="0.2">
      <c r="A11" s="11"/>
      <c r="B11" s="14"/>
      <c r="C11" s="14"/>
      <c r="D11" s="14"/>
      <c r="E11" s="14"/>
      <c r="F11" s="14"/>
      <c r="G11" s="14"/>
      <c r="H11" s="14"/>
      <c r="I11" s="14"/>
      <c r="J11" s="14"/>
      <c r="K11" s="14"/>
      <c r="L11" s="14"/>
      <c r="M11" s="14"/>
      <c r="N11" s="14"/>
      <c r="O11" s="14"/>
      <c r="P11" s="15"/>
      <c r="Q11" s="15"/>
    </row>
    <row r="12" spans="1:17" x14ac:dyDescent="0.2">
      <c r="A12" s="11"/>
      <c r="B12" s="14"/>
      <c r="C12" s="14"/>
      <c r="D12" s="14"/>
      <c r="E12" s="14"/>
      <c r="F12" s="14"/>
      <c r="G12" s="14"/>
      <c r="H12" s="14"/>
      <c r="I12" s="14"/>
      <c r="J12" s="14"/>
      <c r="K12" s="14"/>
      <c r="L12" s="14"/>
      <c r="M12" s="14"/>
      <c r="N12" s="14"/>
      <c r="O12" s="14"/>
      <c r="P12" s="15"/>
      <c r="Q12" s="15"/>
    </row>
    <row r="13" spans="1:17" x14ac:dyDescent="0.2">
      <c r="A13" s="11"/>
      <c r="B13" s="14"/>
      <c r="C13" s="14"/>
      <c r="D13" s="14"/>
      <c r="E13" s="14"/>
      <c r="F13" s="14"/>
      <c r="G13" s="14"/>
      <c r="H13" s="14"/>
      <c r="I13" s="14"/>
      <c r="J13" s="14"/>
      <c r="K13" s="14"/>
      <c r="L13" s="14"/>
      <c r="M13" s="14"/>
      <c r="N13" s="14"/>
      <c r="O13" s="14"/>
      <c r="P13" s="15"/>
      <c r="Q13" s="15"/>
    </row>
    <row r="14" spans="1:17" x14ac:dyDescent="0.2">
      <c r="A14" s="11"/>
      <c r="B14" s="14"/>
      <c r="C14" s="14"/>
      <c r="D14" s="14"/>
      <c r="E14" s="14"/>
      <c r="F14" s="14"/>
      <c r="G14" s="14"/>
      <c r="H14" s="14"/>
      <c r="I14" s="14"/>
      <c r="J14" s="14"/>
      <c r="K14" s="14"/>
      <c r="L14" s="14"/>
      <c r="M14" s="14"/>
      <c r="N14" s="14"/>
      <c r="O14" s="14"/>
      <c r="P14" s="15"/>
      <c r="Q14" s="15"/>
    </row>
    <row r="15" spans="1:17" x14ac:dyDescent="0.2">
      <c r="A15" s="11"/>
      <c r="B15" s="14"/>
      <c r="C15" s="14"/>
      <c r="D15" s="14"/>
      <c r="E15" s="14"/>
      <c r="F15" s="14"/>
      <c r="G15" s="14"/>
      <c r="H15" s="14"/>
      <c r="I15" s="14"/>
      <c r="J15" s="14"/>
      <c r="K15" s="14"/>
      <c r="L15" s="14"/>
      <c r="M15" s="14"/>
      <c r="N15" s="14"/>
      <c r="O15" s="14"/>
      <c r="P15" s="15"/>
      <c r="Q15" s="15"/>
    </row>
    <row r="16" spans="1:17" x14ac:dyDescent="0.2">
      <c r="A16" s="11"/>
      <c r="B16" s="14"/>
      <c r="C16" s="14"/>
      <c r="D16" s="14"/>
      <c r="E16" s="14"/>
      <c r="F16" s="14"/>
      <c r="G16" s="14"/>
      <c r="H16" s="14"/>
      <c r="I16" s="14"/>
      <c r="J16" s="14"/>
      <c r="K16" s="14"/>
      <c r="L16" s="14"/>
      <c r="M16" s="14"/>
      <c r="N16" s="14"/>
      <c r="O16" s="14"/>
      <c r="P16" s="15"/>
      <c r="Q16" s="15"/>
    </row>
    <row r="17" spans="1:31" x14ac:dyDescent="0.2">
      <c r="A17" s="11"/>
      <c r="B17" s="14"/>
      <c r="C17" s="14"/>
      <c r="D17" s="14"/>
      <c r="E17" s="14"/>
      <c r="F17" s="14"/>
      <c r="G17" s="14"/>
      <c r="H17" s="14"/>
      <c r="I17" s="14"/>
      <c r="J17" s="14"/>
      <c r="K17" s="14"/>
      <c r="L17" s="14"/>
      <c r="M17" s="14"/>
      <c r="N17" s="14"/>
      <c r="O17" s="14"/>
      <c r="P17" s="15"/>
      <c r="Q17" s="15"/>
    </row>
    <row r="18" spans="1:31" x14ac:dyDescent="0.2">
      <c r="A18" s="11"/>
      <c r="B18" s="14"/>
      <c r="C18" s="14"/>
      <c r="D18" s="14"/>
      <c r="E18" s="14"/>
      <c r="F18" s="14"/>
      <c r="G18" s="14"/>
      <c r="H18" s="14"/>
      <c r="I18" s="14"/>
      <c r="J18" s="14"/>
      <c r="K18" s="14"/>
      <c r="L18" s="14"/>
      <c r="M18" s="14"/>
      <c r="N18" s="14"/>
      <c r="O18" s="14"/>
      <c r="P18" s="15"/>
      <c r="Q18" s="15"/>
    </row>
    <row r="19" spans="1:31" ht="44" customHeight="1" x14ac:dyDescent="0.2">
      <c r="A19" s="11"/>
      <c r="B19" s="12"/>
      <c r="C19" s="12"/>
      <c r="D19" s="12"/>
      <c r="E19" s="12"/>
      <c r="F19" s="12"/>
      <c r="G19" s="12"/>
      <c r="H19" s="12"/>
      <c r="I19" s="12"/>
      <c r="J19" s="12"/>
      <c r="K19" s="12"/>
      <c r="L19" s="12"/>
      <c r="M19" s="12"/>
      <c r="N19" s="12"/>
      <c r="O19" s="12"/>
      <c r="P19" s="13"/>
      <c r="Q19" s="13"/>
    </row>
    <row r="20" spans="1:31" ht="38" customHeight="1" x14ac:dyDescent="0.2">
      <c r="A20" s="16"/>
      <c r="B20" s="17"/>
      <c r="C20" s="18" t="s">
        <v>58</v>
      </c>
      <c r="D20" s="17"/>
      <c r="E20" s="19"/>
      <c r="F20" s="19"/>
      <c r="G20" s="19"/>
      <c r="H20" s="19"/>
      <c r="I20" s="19"/>
      <c r="J20" s="19"/>
      <c r="K20" s="19"/>
      <c r="L20" s="19"/>
      <c r="M20" s="19"/>
      <c r="N20" s="19"/>
      <c r="O20" s="19"/>
      <c r="P20" s="20"/>
      <c r="Q20" s="20"/>
    </row>
    <row r="21" spans="1:31" x14ac:dyDescent="0.2">
      <c r="A21" s="21"/>
      <c r="B21" s="22"/>
      <c r="C21" s="22"/>
      <c r="D21" s="23" t="s">
        <v>64</v>
      </c>
      <c r="E21" s="23" t="s">
        <v>65</v>
      </c>
      <c r="F21" s="23" t="s">
        <v>66</v>
      </c>
      <c r="G21" s="23" t="s">
        <v>67</v>
      </c>
      <c r="H21" s="23" t="s">
        <v>68</v>
      </c>
      <c r="I21" s="23" t="s">
        <v>69</v>
      </c>
      <c r="J21" s="23" t="s">
        <v>70</v>
      </c>
      <c r="K21" s="23" t="s">
        <v>71</v>
      </c>
      <c r="L21" s="23" t="s">
        <v>72</v>
      </c>
      <c r="M21" s="23" t="s">
        <v>73</v>
      </c>
      <c r="N21" s="23" t="s">
        <v>74</v>
      </c>
      <c r="O21" s="23" t="s">
        <v>75</v>
      </c>
      <c r="P21" s="24" t="s">
        <v>7</v>
      </c>
      <c r="Q21" s="24" t="s">
        <v>32</v>
      </c>
    </row>
    <row r="22" spans="1:31" x14ac:dyDescent="0.2">
      <c r="A22" s="11"/>
      <c r="B22" s="25"/>
      <c r="C22" s="25" t="s">
        <v>6</v>
      </c>
      <c r="D22" s="26">
        <f>SUM(E30:E31)</f>
        <v>155000</v>
      </c>
      <c r="E22" s="26">
        <f>SUM(G30:G31)</f>
        <v>50000</v>
      </c>
      <c r="F22" s="26">
        <f>SUM(I30:I31)</f>
        <v>200000</v>
      </c>
      <c r="G22" s="26">
        <f>SUM(K30:K31)</f>
        <v>50000</v>
      </c>
      <c r="H22" s="26">
        <f>SUM(M30:M31)</f>
        <v>0</v>
      </c>
      <c r="I22" s="26">
        <f>SUM(O30:O31)</f>
        <v>30000</v>
      </c>
      <c r="J22" s="26">
        <f>SUM(Q30:Q31)</f>
        <v>0</v>
      </c>
      <c r="K22" s="26">
        <f>SUM(S30:S31)</f>
        <v>0</v>
      </c>
      <c r="L22" s="26">
        <f>SUM(U30:U31)</f>
        <v>40000</v>
      </c>
      <c r="M22" s="26">
        <f>SUM(W30:W31)</f>
        <v>0</v>
      </c>
      <c r="N22" s="26">
        <f>SUM(Y30:Y31)</f>
        <v>0</v>
      </c>
      <c r="O22" s="26">
        <f>SUM(AA30:AA31)</f>
        <v>0</v>
      </c>
      <c r="P22" s="27">
        <f t="shared" ref="P22:P24" si="0">SUM(D22:O22)</f>
        <v>525000</v>
      </c>
      <c r="Q22" s="27">
        <f>AVERAGE(D22:O22)</f>
        <v>43750</v>
      </c>
    </row>
    <row r="23" spans="1:31" x14ac:dyDescent="0.2">
      <c r="A23" s="28"/>
      <c r="B23" s="29"/>
      <c r="C23" s="30" t="s">
        <v>16</v>
      </c>
      <c r="D23" s="31">
        <f>SUM(E37:E45)</f>
        <v>93500</v>
      </c>
      <c r="E23" s="31">
        <f>SUM(G37:G45)</f>
        <v>2600</v>
      </c>
      <c r="F23" s="31">
        <f>SUM(I37:I45)</f>
        <v>48000</v>
      </c>
      <c r="G23" s="31">
        <f>SUM(K37:K45)</f>
        <v>3000</v>
      </c>
      <c r="H23" s="31">
        <f>SUM(M37:M45)</f>
        <v>4000</v>
      </c>
      <c r="I23" s="31">
        <f>SUM(O37:O45)</f>
        <v>5400</v>
      </c>
      <c r="J23" s="31">
        <f>SUM(Q37:Q45)</f>
        <v>50000</v>
      </c>
      <c r="K23" s="31">
        <f>SUM(S37:S45)</f>
        <v>45000</v>
      </c>
      <c r="L23" s="31">
        <f>SUM(U37:U45)</f>
        <v>56400</v>
      </c>
      <c r="M23" s="31">
        <f>SUM(W37:W45)</f>
        <v>5000</v>
      </c>
      <c r="N23" s="31">
        <f>SUM(Y37:Y45)</f>
        <v>69000</v>
      </c>
      <c r="O23" s="31">
        <f>SUM(AA37:AA45)</f>
        <v>0</v>
      </c>
      <c r="P23" s="32">
        <f t="shared" si="0"/>
        <v>381900</v>
      </c>
      <c r="Q23" s="27">
        <f t="shared" ref="Q23:Q24" si="1">AVERAGE(D23:O23)</f>
        <v>31825</v>
      </c>
    </row>
    <row r="24" spans="1:31" x14ac:dyDescent="0.2">
      <c r="A24" s="33"/>
      <c r="B24" s="34"/>
      <c r="C24" s="35" t="s">
        <v>33</v>
      </c>
      <c r="D24" s="36">
        <f t="shared" ref="D24:O24" si="2">D22-D23</f>
        <v>61500</v>
      </c>
      <c r="E24" s="36">
        <f t="shared" si="2"/>
        <v>47400</v>
      </c>
      <c r="F24" s="36">
        <f t="shared" si="2"/>
        <v>152000</v>
      </c>
      <c r="G24" s="36">
        <f t="shared" si="2"/>
        <v>47000</v>
      </c>
      <c r="H24" s="36">
        <f t="shared" si="2"/>
        <v>-4000</v>
      </c>
      <c r="I24" s="36">
        <f t="shared" si="2"/>
        <v>24600</v>
      </c>
      <c r="J24" s="36">
        <f t="shared" si="2"/>
        <v>-50000</v>
      </c>
      <c r="K24" s="36">
        <f t="shared" si="2"/>
        <v>-45000</v>
      </c>
      <c r="L24" s="36">
        <f t="shared" si="2"/>
        <v>-16400</v>
      </c>
      <c r="M24" s="36">
        <f t="shared" si="2"/>
        <v>-5000</v>
      </c>
      <c r="N24" s="36">
        <f t="shared" si="2"/>
        <v>-69000</v>
      </c>
      <c r="O24" s="36">
        <f t="shared" si="2"/>
        <v>0</v>
      </c>
      <c r="P24" s="32">
        <f t="shared" si="0"/>
        <v>143100</v>
      </c>
      <c r="Q24" s="27">
        <f t="shared" si="1"/>
        <v>11925</v>
      </c>
    </row>
    <row r="25" spans="1:31" x14ac:dyDescent="0.2">
      <c r="A25" s="11"/>
      <c r="B25" s="37"/>
      <c r="C25" s="38" t="s">
        <v>34</v>
      </c>
      <c r="D25" s="39">
        <f>Inicio!C17+Resumen!D22-Resumen!D23</f>
        <v>161500</v>
      </c>
      <c r="E25" s="39">
        <f>(D25+E22)-E23</f>
        <v>208900</v>
      </c>
      <c r="F25" s="39">
        <f t="shared" ref="F25:O25" si="3">(E25+F22)-F23</f>
        <v>360900</v>
      </c>
      <c r="G25" s="39">
        <f t="shared" si="3"/>
        <v>407900</v>
      </c>
      <c r="H25" s="39">
        <f t="shared" si="3"/>
        <v>403900</v>
      </c>
      <c r="I25" s="39">
        <f t="shared" si="3"/>
        <v>428500</v>
      </c>
      <c r="J25" s="39">
        <f t="shared" si="3"/>
        <v>378500</v>
      </c>
      <c r="K25" s="39">
        <f t="shared" si="3"/>
        <v>333500</v>
      </c>
      <c r="L25" s="39">
        <f t="shared" si="3"/>
        <v>317100</v>
      </c>
      <c r="M25" s="39">
        <f t="shared" si="3"/>
        <v>312100</v>
      </c>
      <c r="N25" s="39">
        <f t="shared" si="3"/>
        <v>243100</v>
      </c>
      <c r="O25" s="39">
        <f t="shared" si="3"/>
        <v>243100</v>
      </c>
      <c r="P25" s="40"/>
      <c r="Q25" s="27">
        <f>AVERAGE(D25:P25)</f>
        <v>316583.33333333331</v>
      </c>
    </row>
    <row r="26" spans="1:31" x14ac:dyDescent="0.2">
      <c r="A26" s="11"/>
      <c r="B26" s="12"/>
      <c r="C26" s="12"/>
      <c r="D26" s="41"/>
      <c r="E26" s="41"/>
      <c r="F26" s="41"/>
      <c r="G26" s="41"/>
      <c r="H26" s="41"/>
      <c r="I26" s="41"/>
      <c r="J26" s="41"/>
      <c r="K26" s="41"/>
      <c r="L26" s="41"/>
      <c r="M26" s="41"/>
      <c r="N26" s="41"/>
      <c r="O26" s="41"/>
      <c r="P26" s="42"/>
      <c r="Q26" s="42"/>
    </row>
    <row r="27" spans="1:31" ht="22" x14ac:dyDescent="0.2">
      <c r="A27" s="16"/>
      <c r="B27" s="17"/>
      <c r="C27" s="18" t="s">
        <v>147</v>
      </c>
      <c r="D27" s="43"/>
      <c r="E27" s="44"/>
      <c r="F27" s="44"/>
      <c r="G27" s="44"/>
      <c r="H27" s="44"/>
      <c r="I27" s="44"/>
      <c r="J27" s="45"/>
      <c r="K27" s="46"/>
      <c r="L27" s="46"/>
      <c r="M27" s="46"/>
      <c r="N27" s="46"/>
      <c r="O27" s="46"/>
      <c r="P27" s="42"/>
      <c r="Q27" s="42"/>
    </row>
    <row r="28" spans="1:31" x14ac:dyDescent="0.2">
      <c r="A28" s="21" t="s">
        <v>35</v>
      </c>
      <c r="B28" s="22"/>
      <c r="C28" s="22" t="str">
        <f ca="1">IFERROR(__xludf.DUMMYFUNCTION("unique(Ingresos!B:B)"),"")</f>
        <v/>
      </c>
      <c r="D28" s="240" t="s">
        <v>64</v>
      </c>
      <c r="E28" s="241"/>
      <c r="F28" s="240" t="s">
        <v>65</v>
      </c>
      <c r="G28" s="241"/>
      <c r="H28" s="240" t="s">
        <v>66</v>
      </c>
      <c r="I28" s="241"/>
      <c r="J28" s="240" t="s">
        <v>67</v>
      </c>
      <c r="K28" s="241"/>
      <c r="L28" s="240" t="s">
        <v>68</v>
      </c>
      <c r="M28" s="241"/>
      <c r="N28" s="240" t="s">
        <v>69</v>
      </c>
      <c r="O28" s="241"/>
      <c r="P28" s="240" t="s">
        <v>70</v>
      </c>
      <c r="Q28" s="241"/>
      <c r="R28" s="240" t="s">
        <v>71</v>
      </c>
      <c r="S28" s="241"/>
      <c r="T28" s="240" t="s">
        <v>72</v>
      </c>
      <c r="U28" s="241"/>
      <c r="V28" s="240" t="s">
        <v>73</v>
      </c>
      <c r="W28" s="241"/>
      <c r="X28" s="240" t="s">
        <v>74</v>
      </c>
      <c r="Y28" s="241"/>
      <c r="Z28" s="240" t="s">
        <v>75</v>
      </c>
      <c r="AA28" s="241"/>
      <c r="AB28" s="244" t="s">
        <v>7</v>
      </c>
      <c r="AC28" s="245"/>
      <c r="AD28" s="244" t="s">
        <v>32</v>
      </c>
      <c r="AE28" s="245"/>
    </row>
    <row r="29" spans="1:31" x14ac:dyDescent="0.2">
      <c r="A29" s="21"/>
      <c r="B29" s="215"/>
      <c r="C29" s="215"/>
      <c r="D29" s="212" t="s">
        <v>56</v>
      </c>
      <c r="E29" s="212" t="s">
        <v>57</v>
      </c>
      <c r="F29" s="212" t="s">
        <v>56</v>
      </c>
      <c r="G29" s="212" t="s">
        <v>57</v>
      </c>
      <c r="H29" s="212" t="s">
        <v>56</v>
      </c>
      <c r="I29" s="212" t="s">
        <v>57</v>
      </c>
      <c r="J29" s="212" t="s">
        <v>56</v>
      </c>
      <c r="K29" s="212" t="s">
        <v>57</v>
      </c>
      <c r="L29" s="212" t="s">
        <v>56</v>
      </c>
      <c r="M29" s="212" t="s">
        <v>57</v>
      </c>
      <c r="N29" s="212" t="s">
        <v>56</v>
      </c>
      <c r="O29" s="212" t="s">
        <v>57</v>
      </c>
      <c r="P29" s="212" t="s">
        <v>56</v>
      </c>
      <c r="Q29" s="212" t="s">
        <v>57</v>
      </c>
      <c r="R29" s="212" t="s">
        <v>56</v>
      </c>
      <c r="S29" s="212" t="s">
        <v>57</v>
      </c>
      <c r="T29" s="212" t="s">
        <v>56</v>
      </c>
      <c r="U29" s="212" t="s">
        <v>57</v>
      </c>
      <c r="V29" s="212" t="s">
        <v>56</v>
      </c>
      <c r="W29" s="212" t="s">
        <v>57</v>
      </c>
      <c r="X29" s="212" t="s">
        <v>56</v>
      </c>
      <c r="Y29" s="212" t="s">
        <v>57</v>
      </c>
      <c r="Z29" s="212" t="s">
        <v>56</v>
      </c>
      <c r="AA29" s="212" t="s">
        <v>57</v>
      </c>
      <c r="AB29" s="212" t="s">
        <v>56</v>
      </c>
      <c r="AC29" s="212" t="s">
        <v>57</v>
      </c>
      <c r="AD29" s="212" t="s">
        <v>56</v>
      </c>
      <c r="AE29" s="212" t="s">
        <v>57</v>
      </c>
    </row>
    <row r="30" spans="1:31" x14ac:dyDescent="0.2">
      <c r="A30" s="47">
        <v>2</v>
      </c>
      <c r="B30" s="48"/>
      <c r="C30" s="48" t="str">
        <f>Ingresos!A4</f>
        <v>Ordinarios</v>
      </c>
      <c r="D30" s="49">
        <f>Ingresos!E4</f>
        <v>200000</v>
      </c>
      <c r="E30" s="26">
        <f>Ingresos!F4</f>
        <v>155000</v>
      </c>
      <c r="F30" s="49">
        <f>Ingresos!G4</f>
        <v>50000</v>
      </c>
      <c r="G30" s="26">
        <f>Ingresos!H4</f>
        <v>50000</v>
      </c>
      <c r="H30" s="49">
        <f>Ingresos!I4</f>
        <v>100000</v>
      </c>
      <c r="I30" s="26">
        <f>Ingresos!J4</f>
        <v>200000</v>
      </c>
      <c r="J30" s="49">
        <f>Ingresos!K4</f>
        <v>0</v>
      </c>
      <c r="K30" s="26">
        <f>Ingresos!L4</f>
        <v>0</v>
      </c>
      <c r="L30" s="49">
        <f>Ingresos!M4</f>
        <v>0</v>
      </c>
      <c r="M30" s="26">
        <f>Ingresos!N4</f>
        <v>0</v>
      </c>
      <c r="N30" s="49">
        <f>Ingresos!O4</f>
        <v>0</v>
      </c>
      <c r="O30" s="26">
        <f>Ingresos!P4</f>
        <v>30000</v>
      </c>
      <c r="P30" s="49">
        <f>Ingresos!Q4</f>
        <v>0</v>
      </c>
      <c r="Q30" s="26">
        <f>Ingresos!R4</f>
        <v>0</v>
      </c>
      <c r="R30" s="49">
        <f>Ingresos!S4</f>
        <v>0</v>
      </c>
      <c r="S30" s="26">
        <f>Ingresos!T4</f>
        <v>0</v>
      </c>
      <c r="T30" s="49">
        <f>Ingresos!U4</f>
        <v>0</v>
      </c>
      <c r="U30" s="26">
        <f>Ingresos!V4</f>
        <v>0</v>
      </c>
      <c r="V30" s="49">
        <f>Ingresos!W4</f>
        <v>0</v>
      </c>
      <c r="W30" s="26">
        <f>Ingresos!X4</f>
        <v>0</v>
      </c>
      <c r="X30" s="49">
        <f>Ingresos!Y4</f>
        <v>0</v>
      </c>
      <c r="Y30" s="26">
        <f>Ingresos!Z4</f>
        <v>0</v>
      </c>
      <c r="Z30" s="49">
        <f>Ingresos!AA4</f>
        <v>0</v>
      </c>
      <c r="AA30" s="26">
        <f>Ingresos!AB4</f>
        <v>0</v>
      </c>
      <c r="AB30" s="49">
        <f>Ingresos!AC4</f>
        <v>350000</v>
      </c>
      <c r="AC30" s="27">
        <f>Ingresos!AD4</f>
        <v>435000</v>
      </c>
      <c r="AD30" s="50">
        <f>AVERAGE(Z30,X30,V30,T30,R30,P30,N30,L30,J30,H30,F30,D30)</f>
        <v>29166.666666666668</v>
      </c>
      <c r="AE30" s="27">
        <f>AVERAGE(AA30,Y30,W30,U30,S30,Q30,O30,M30,K30,I30,G30,E30)</f>
        <v>36250</v>
      </c>
    </row>
    <row r="31" spans="1:31" x14ac:dyDescent="0.2">
      <c r="A31" s="51">
        <v>10</v>
      </c>
      <c r="B31" s="52"/>
      <c r="C31" s="52" t="str">
        <f>Ingresos!A12</f>
        <v>Otros</v>
      </c>
      <c r="D31" s="49">
        <f>Ingresos!E12</f>
        <v>10000</v>
      </c>
      <c r="E31" s="53">
        <f>Ingresos!F12</f>
        <v>0</v>
      </c>
      <c r="F31" s="54">
        <f>Ingresos!F12</f>
        <v>0</v>
      </c>
      <c r="G31" s="53">
        <f>Ingresos!H12</f>
        <v>0</v>
      </c>
      <c r="H31" s="54">
        <f>Ingresos!I12</f>
        <v>0</v>
      </c>
      <c r="I31" s="53">
        <f>Ingresos!J12</f>
        <v>0</v>
      </c>
      <c r="J31" s="54">
        <f>Ingresos!K12</f>
        <v>0</v>
      </c>
      <c r="K31" s="53">
        <f>Ingresos!L12</f>
        <v>50000</v>
      </c>
      <c r="L31" s="54">
        <f>Ingresos!M12</f>
        <v>0</v>
      </c>
      <c r="M31" s="53">
        <f>Ingresos!N12</f>
        <v>0</v>
      </c>
      <c r="N31" s="54">
        <f>Ingresos!O12</f>
        <v>0</v>
      </c>
      <c r="O31" s="53">
        <f>Ingresos!P12</f>
        <v>0</v>
      </c>
      <c r="P31" s="54">
        <f>Ingresos!Q12</f>
        <v>0</v>
      </c>
      <c r="Q31" s="53">
        <f>Ingresos!R12</f>
        <v>0</v>
      </c>
      <c r="R31" s="54">
        <f>Ingresos!S12</f>
        <v>0</v>
      </c>
      <c r="S31" s="53">
        <f>Ingresos!T12</f>
        <v>0</v>
      </c>
      <c r="T31" s="54">
        <f>Ingresos!U12</f>
        <v>0</v>
      </c>
      <c r="U31" s="53">
        <f>Ingresos!V12</f>
        <v>40000</v>
      </c>
      <c r="V31" s="54">
        <f>Ingresos!W12</f>
        <v>0</v>
      </c>
      <c r="W31" s="53">
        <f>Ingresos!X12</f>
        <v>0</v>
      </c>
      <c r="X31" s="54">
        <f>Ingresos!Y12</f>
        <v>0</v>
      </c>
      <c r="Y31" s="53">
        <f>Ingresos!Z12</f>
        <v>0</v>
      </c>
      <c r="Z31" s="54">
        <f>Ingresos!AA12</f>
        <v>0</v>
      </c>
      <c r="AA31" s="53">
        <f>Ingresos!AB12</f>
        <v>0</v>
      </c>
      <c r="AB31" s="54">
        <f>Ingresos!AC12</f>
        <v>10000</v>
      </c>
      <c r="AC31" s="55">
        <f>Ingresos!AD12</f>
        <v>90000</v>
      </c>
      <c r="AD31" s="50">
        <f>AVERAGE(Z31,X31,V31,T31,R31,P31,N31,L31,J31,H31,F31,D31)</f>
        <v>833.33333333333337</v>
      </c>
      <c r="AE31" s="27">
        <f>AVERAGE(AA31,Y31,W31,U31,S31,Q31,O31,M31,K31,I31,G31,E31)</f>
        <v>7500</v>
      </c>
    </row>
    <row r="32" spans="1:31" s="1" customFormat="1" x14ac:dyDescent="0.2">
      <c r="A32" s="56"/>
      <c r="B32" s="57"/>
      <c r="C32" s="58" t="s">
        <v>60</v>
      </c>
      <c r="D32" s="59">
        <f t="shared" ref="D32:AE32" si="4">SUM(D30:D31)</f>
        <v>210000</v>
      </c>
      <c r="E32" s="60">
        <f t="shared" si="4"/>
        <v>155000</v>
      </c>
      <c r="F32" s="59">
        <f t="shared" si="4"/>
        <v>50000</v>
      </c>
      <c r="G32" s="60">
        <f t="shared" si="4"/>
        <v>50000</v>
      </c>
      <c r="H32" s="59">
        <f t="shared" si="4"/>
        <v>100000</v>
      </c>
      <c r="I32" s="60">
        <f t="shared" si="4"/>
        <v>200000</v>
      </c>
      <c r="J32" s="59">
        <f t="shared" si="4"/>
        <v>0</v>
      </c>
      <c r="K32" s="60">
        <f t="shared" si="4"/>
        <v>50000</v>
      </c>
      <c r="L32" s="59">
        <f t="shared" si="4"/>
        <v>0</v>
      </c>
      <c r="M32" s="60">
        <f t="shared" si="4"/>
        <v>0</v>
      </c>
      <c r="N32" s="59">
        <f t="shared" si="4"/>
        <v>0</v>
      </c>
      <c r="O32" s="60">
        <f t="shared" si="4"/>
        <v>30000</v>
      </c>
      <c r="P32" s="59">
        <f t="shared" si="4"/>
        <v>0</v>
      </c>
      <c r="Q32" s="60">
        <f t="shared" si="4"/>
        <v>0</v>
      </c>
      <c r="R32" s="59">
        <f t="shared" si="4"/>
        <v>0</v>
      </c>
      <c r="S32" s="60">
        <f t="shared" si="4"/>
        <v>0</v>
      </c>
      <c r="T32" s="59">
        <f t="shared" si="4"/>
        <v>0</v>
      </c>
      <c r="U32" s="60">
        <f t="shared" si="4"/>
        <v>40000</v>
      </c>
      <c r="V32" s="59">
        <f t="shared" si="4"/>
        <v>0</v>
      </c>
      <c r="W32" s="60">
        <f t="shared" si="4"/>
        <v>0</v>
      </c>
      <c r="X32" s="59">
        <f t="shared" si="4"/>
        <v>0</v>
      </c>
      <c r="Y32" s="60">
        <f t="shared" si="4"/>
        <v>0</v>
      </c>
      <c r="Z32" s="59">
        <f t="shared" si="4"/>
        <v>0</v>
      </c>
      <c r="AA32" s="60">
        <f t="shared" si="4"/>
        <v>0</v>
      </c>
      <c r="AB32" s="59">
        <f t="shared" si="4"/>
        <v>360000</v>
      </c>
      <c r="AC32" s="60">
        <f t="shared" si="4"/>
        <v>525000</v>
      </c>
      <c r="AD32" s="61">
        <f t="shared" si="4"/>
        <v>30000</v>
      </c>
      <c r="AE32" s="60">
        <f t="shared" si="4"/>
        <v>43750</v>
      </c>
    </row>
    <row r="33" spans="1:31" x14ac:dyDescent="0.2">
      <c r="A33" s="11"/>
      <c r="B33" s="62"/>
      <c r="C33" s="63"/>
      <c r="D33" s="64"/>
      <c r="E33" s="64"/>
      <c r="F33" s="64"/>
      <c r="G33" s="64"/>
      <c r="H33" s="64"/>
      <c r="I33" s="64"/>
      <c r="J33" s="64"/>
      <c r="K33" s="64"/>
      <c r="L33" s="64"/>
      <c r="M33" s="64"/>
      <c r="N33" s="64"/>
      <c r="O33" s="64"/>
      <c r="P33" s="65"/>
      <c r="Q33" s="65"/>
    </row>
    <row r="34" spans="1:31" ht="22" x14ac:dyDescent="0.2">
      <c r="A34" s="16"/>
      <c r="B34" s="17"/>
      <c r="C34" s="18" t="s">
        <v>148</v>
      </c>
      <c r="D34" s="43"/>
      <c r="E34" s="45"/>
      <c r="F34" s="45"/>
      <c r="G34" s="66"/>
      <c r="H34" s="66"/>
      <c r="I34" s="66"/>
      <c r="J34" s="66"/>
      <c r="K34" s="66"/>
      <c r="L34" s="66"/>
      <c r="M34" s="66"/>
      <c r="N34" s="66"/>
      <c r="O34" s="66"/>
      <c r="P34" s="67"/>
      <c r="Q34" s="67"/>
    </row>
    <row r="35" spans="1:31" x14ac:dyDescent="0.2">
      <c r="A35" s="21" t="s">
        <v>35</v>
      </c>
      <c r="B35" s="22"/>
      <c r="C35" s="22" t="str">
        <f ca="1">IFERROR(__xludf.DUMMYFUNCTION("unique(Gastos!B:B)"),"")</f>
        <v/>
      </c>
      <c r="D35" s="240" t="s">
        <v>64</v>
      </c>
      <c r="E35" s="241"/>
      <c r="F35" s="240" t="s">
        <v>65</v>
      </c>
      <c r="G35" s="241"/>
      <c r="H35" s="240" t="s">
        <v>66</v>
      </c>
      <c r="I35" s="241"/>
      <c r="J35" s="240" t="s">
        <v>67</v>
      </c>
      <c r="K35" s="241"/>
      <c r="L35" s="240" t="s">
        <v>68</v>
      </c>
      <c r="M35" s="241"/>
      <c r="N35" s="240" t="s">
        <v>69</v>
      </c>
      <c r="O35" s="241"/>
      <c r="P35" s="240" t="s">
        <v>70</v>
      </c>
      <c r="Q35" s="241"/>
      <c r="R35" s="240" t="s">
        <v>71</v>
      </c>
      <c r="S35" s="241"/>
      <c r="T35" s="240" t="s">
        <v>72</v>
      </c>
      <c r="U35" s="241"/>
      <c r="V35" s="240" t="s">
        <v>73</v>
      </c>
      <c r="W35" s="241"/>
      <c r="X35" s="240" t="s">
        <v>74</v>
      </c>
      <c r="Y35" s="241"/>
      <c r="Z35" s="240" t="s">
        <v>75</v>
      </c>
      <c r="AA35" s="241"/>
      <c r="AB35" s="244" t="s">
        <v>7</v>
      </c>
      <c r="AC35" s="245"/>
      <c r="AD35" s="244" t="s">
        <v>32</v>
      </c>
      <c r="AE35" s="245"/>
    </row>
    <row r="36" spans="1:31" x14ac:dyDescent="0.2">
      <c r="A36" s="21"/>
      <c r="B36" s="215"/>
      <c r="C36" s="215"/>
      <c r="D36" s="212" t="s">
        <v>56</v>
      </c>
      <c r="E36" s="212" t="s">
        <v>57</v>
      </c>
      <c r="F36" s="212" t="s">
        <v>56</v>
      </c>
      <c r="G36" s="212" t="s">
        <v>57</v>
      </c>
      <c r="H36" s="212" t="s">
        <v>56</v>
      </c>
      <c r="I36" s="212" t="s">
        <v>57</v>
      </c>
      <c r="J36" s="212" t="s">
        <v>56</v>
      </c>
      <c r="K36" s="212" t="s">
        <v>57</v>
      </c>
      <c r="L36" s="212" t="s">
        <v>56</v>
      </c>
      <c r="M36" s="212" t="s">
        <v>57</v>
      </c>
      <c r="N36" s="212" t="s">
        <v>56</v>
      </c>
      <c r="O36" s="212" t="s">
        <v>57</v>
      </c>
      <c r="P36" s="212" t="s">
        <v>56</v>
      </c>
      <c r="Q36" s="212" t="s">
        <v>57</v>
      </c>
      <c r="R36" s="212" t="s">
        <v>56</v>
      </c>
      <c r="S36" s="212" t="s">
        <v>57</v>
      </c>
      <c r="T36" s="212" t="s">
        <v>56</v>
      </c>
      <c r="U36" s="212" t="s">
        <v>57</v>
      </c>
      <c r="V36" s="212" t="s">
        <v>56</v>
      </c>
      <c r="W36" s="212" t="s">
        <v>57</v>
      </c>
      <c r="X36" s="212" t="s">
        <v>56</v>
      </c>
      <c r="Y36" s="212" t="s">
        <v>57</v>
      </c>
      <c r="Z36" s="212" t="s">
        <v>56</v>
      </c>
      <c r="AA36" s="212" t="s">
        <v>57</v>
      </c>
      <c r="AB36" s="212" t="s">
        <v>56</v>
      </c>
      <c r="AC36" s="212" t="s">
        <v>57</v>
      </c>
      <c r="AD36" s="212" t="s">
        <v>56</v>
      </c>
      <c r="AE36" s="212" t="s">
        <v>57</v>
      </c>
    </row>
    <row r="37" spans="1:31" x14ac:dyDescent="0.2">
      <c r="A37" s="68">
        <v>2</v>
      </c>
      <c r="B37" s="48"/>
      <c r="C37" s="69" t="str">
        <f>Gastos!A4</f>
        <v>1. Sueldos y salarios</v>
      </c>
      <c r="D37" s="49">
        <f>Gastos!E4</f>
        <v>0</v>
      </c>
      <c r="E37" s="26">
        <f>Gastos!F4</f>
        <v>85000</v>
      </c>
      <c r="F37" s="49">
        <f>Gastos!G4</f>
        <v>0</v>
      </c>
      <c r="G37" s="26">
        <f>Gastos!H4</f>
        <v>0</v>
      </c>
      <c r="H37" s="49">
        <f>Gastos!I4</f>
        <v>0</v>
      </c>
      <c r="I37" s="26">
        <f>Gastos!J4</f>
        <v>0</v>
      </c>
      <c r="J37" s="49">
        <f>Gastos!K4</f>
        <v>0</v>
      </c>
      <c r="K37" s="26">
        <f>Gastos!L4</f>
        <v>0</v>
      </c>
      <c r="L37" s="49">
        <f>Gastos!M4</f>
        <v>0</v>
      </c>
      <c r="M37" s="26">
        <f>Gastos!N4</f>
        <v>0</v>
      </c>
      <c r="N37" s="49">
        <f>Gastos!O4</f>
        <v>0</v>
      </c>
      <c r="O37" s="26">
        <f>Gastos!P4</f>
        <v>0</v>
      </c>
      <c r="P37" s="49">
        <f>Gastos!Q4</f>
        <v>0</v>
      </c>
      <c r="Q37" s="26">
        <f>Gastos!R4</f>
        <v>0</v>
      </c>
      <c r="R37" s="49">
        <f>Gastos!S4</f>
        <v>0</v>
      </c>
      <c r="S37" s="26">
        <f>Gastos!T4</f>
        <v>0</v>
      </c>
      <c r="T37" s="49">
        <f>Gastos!U4</f>
        <v>0</v>
      </c>
      <c r="U37" s="26">
        <f>Gastos!V4</f>
        <v>56000</v>
      </c>
      <c r="V37" s="49">
        <f>Gastos!W4</f>
        <v>0</v>
      </c>
      <c r="W37" s="26">
        <f>Gastos!X4</f>
        <v>0</v>
      </c>
      <c r="X37" s="49">
        <f>Gastos!Y4</f>
        <v>0</v>
      </c>
      <c r="Y37" s="26">
        <f>Gastos!Z4</f>
        <v>0</v>
      </c>
      <c r="Z37" s="49">
        <f>Gastos!AA4</f>
        <v>0</v>
      </c>
      <c r="AA37" s="26">
        <f>Gastos!AB4</f>
        <v>0</v>
      </c>
      <c r="AB37" s="49">
        <f>Gastos!AC4</f>
        <v>0</v>
      </c>
      <c r="AC37" s="27">
        <f t="shared" ref="AC37:AC45" si="5">AA37+Y37+W37+U37+S37+Q37+O37+M37+K37+I37+G37+E37</f>
        <v>141000</v>
      </c>
      <c r="AD37" s="50">
        <f>AVERAGE(Z37,X37,V37,T37,R37,P37,N37,L37,J37,H37,F37,D37)</f>
        <v>0</v>
      </c>
      <c r="AE37" s="27">
        <f>AVERAGE(AA37,Y37,W37,U37,S37,Q37,O37,M37,K37,I37,G37,E37)</f>
        <v>11750</v>
      </c>
    </row>
    <row r="38" spans="1:31" ht="26" x14ac:dyDescent="0.2">
      <c r="A38" s="68">
        <v>8</v>
      </c>
      <c r="B38" s="52"/>
      <c r="C38" s="70" t="str">
        <f>Gastos!A16</f>
        <v>2. Oficina o administración general</v>
      </c>
      <c r="D38" s="49">
        <f>Gastos!E16</f>
        <v>200</v>
      </c>
      <c r="E38" s="26">
        <f>Gastos!F16</f>
        <v>0</v>
      </c>
      <c r="F38" s="49">
        <f>Gastos!G16</f>
        <v>0</v>
      </c>
      <c r="G38" s="26">
        <f>Gastos!H16</f>
        <v>0</v>
      </c>
      <c r="H38" s="49">
        <f>Gastos!I16</f>
        <v>0</v>
      </c>
      <c r="I38" s="26">
        <f>Gastos!J16</f>
        <v>0</v>
      </c>
      <c r="J38" s="49">
        <f>Gastos!K16</f>
        <v>0</v>
      </c>
      <c r="K38" s="26">
        <f>Gastos!L16</f>
        <v>0</v>
      </c>
      <c r="L38" s="49">
        <f>Gastos!M16</f>
        <v>0</v>
      </c>
      <c r="M38" s="26">
        <f>Gastos!N16</f>
        <v>0</v>
      </c>
      <c r="N38" s="49">
        <f>Gastos!O16</f>
        <v>0</v>
      </c>
      <c r="O38" s="26">
        <f>Gastos!P16</f>
        <v>5000</v>
      </c>
      <c r="P38" s="49">
        <f>Gastos!Q16</f>
        <v>0</v>
      </c>
      <c r="Q38" s="26">
        <f>Gastos!R16</f>
        <v>5000</v>
      </c>
      <c r="R38" s="49">
        <f>Gastos!S16</f>
        <v>0</v>
      </c>
      <c r="S38" s="26">
        <f>Gastos!T16</f>
        <v>0</v>
      </c>
      <c r="T38" s="49">
        <f>Gastos!U16</f>
        <v>0</v>
      </c>
      <c r="U38" s="26">
        <f>Gastos!V16</f>
        <v>0</v>
      </c>
      <c r="V38" s="49">
        <f>Gastos!W16</f>
        <v>0</v>
      </c>
      <c r="W38" s="26">
        <f>Gastos!X16</f>
        <v>0</v>
      </c>
      <c r="X38" s="49">
        <f>Gastos!Y16</f>
        <v>0</v>
      </c>
      <c r="Y38" s="26">
        <f>Gastos!Z16</f>
        <v>0</v>
      </c>
      <c r="Z38" s="49">
        <f>Gastos!AA16</f>
        <v>0</v>
      </c>
      <c r="AA38" s="26">
        <f>Gastos!AB16</f>
        <v>0</v>
      </c>
      <c r="AB38" s="49">
        <f>Gastos!AC16</f>
        <v>200</v>
      </c>
      <c r="AC38" s="27">
        <f t="shared" si="5"/>
        <v>10000</v>
      </c>
      <c r="AD38" s="50">
        <f t="shared" ref="AD38:AD45" si="6">AVERAGE(Z38,X38,V38,T38,R38,P38,N38,L38,J38,H38,F38,D38)</f>
        <v>16.666666666666668</v>
      </c>
      <c r="AE38" s="27">
        <f t="shared" ref="AE38:AE45" si="7">AVERAGE(AA38,Y38,W38,U38,S38,Q38,O38,M38,K38,I38,G38,E38)</f>
        <v>833.33333333333337</v>
      </c>
    </row>
    <row r="39" spans="1:31" x14ac:dyDescent="0.2">
      <c r="A39" s="68">
        <v>16</v>
      </c>
      <c r="B39" s="52"/>
      <c r="C39" s="70" t="str">
        <f>Gastos!A29</f>
        <v>3. Viáticos</v>
      </c>
      <c r="D39" s="49">
        <f>Gastos!E29</f>
        <v>0</v>
      </c>
      <c r="E39" s="26">
        <f>Gastos!F29</f>
        <v>4000</v>
      </c>
      <c r="F39" s="49">
        <f>Gastos!G29</f>
        <v>3000</v>
      </c>
      <c r="G39" s="26">
        <f>Gastos!H29</f>
        <v>0</v>
      </c>
      <c r="H39" s="49">
        <f>Gastos!I29</f>
        <v>23000</v>
      </c>
      <c r="I39" s="26">
        <f>Gastos!J29</f>
        <v>23000</v>
      </c>
      <c r="J39" s="49">
        <f>Gastos!K29</f>
        <v>0</v>
      </c>
      <c r="K39" s="26">
        <f>Gastos!L29</f>
        <v>0</v>
      </c>
      <c r="L39" s="49">
        <f>Gastos!M29</f>
        <v>0</v>
      </c>
      <c r="M39" s="26">
        <f>Gastos!N29</f>
        <v>0</v>
      </c>
      <c r="N39" s="49">
        <f>Gastos!O29</f>
        <v>0</v>
      </c>
      <c r="O39" s="26">
        <f>Gastos!P29</f>
        <v>0</v>
      </c>
      <c r="P39" s="49">
        <f>Gastos!Q29</f>
        <v>0</v>
      </c>
      <c r="Q39" s="26">
        <f>Gastos!R29</f>
        <v>0</v>
      </c>
      <c r="R39" s="49">
        <f>Gastos!S29</f>
        <v>0</v>
      </c>
      <c r="S39" s="26">
        <f>Gastos!T29</f>
        <v>45000</v>
      </c>
      <c r="T39" s="49">
        <f>Gastos!U29</f>
        <v>0</v>
      </c>
      <c r="U39" s="26">
        <f>Gastos!V29</f>
        <v>0</v>
      </c>
      <c r="V39" s="49">
        <f>Gastos!W29</f>
        <v>0</v>
      </c>
      <c r="W39" s="26">
        <f>Gastos!X29</f>
        <v>0</v>
      </c>
      <c r="X39" s="49">
        <f>Gastos!Y29</f>
        <v>0</v>
      </c>
      <c r="Y39" s="26">
        <f>Gastos!Z29</f>
        <v>0</v>
      </c>
      <c r="Z39" s="49">
        <f>Gastos!AA29</f>
        <v>0</v>
      </c>
      <c r="AA39" s="26">
        <f>Gastos!AB29</f>
        <v>0</v>
      </c>
      <c r="AB39" s="49">
        <f>Gastos!AC29</f>
        <v>26000</v>
      </c>
      <c r="AC39" s="27">
        <f t="shared" si="5"/>
        <v>72000</v>
      </c>
      <c r="AD39" s="50">
        <f t="shared" si="6"/>
        <v>2166.6666666666665</v>
      </c>
      <c r="AE39" s="27">
        <f t="shared" si="7"/>
        <v>6000</v>
      </c>
    </row>
    <row r="40" spans="1:31" x14ac:dyDescent="0.2">
      <c r="A40" s="68">
        <v>27</v>
      </c>
      <c r="B40" s="52"/>
      <c r="C40" s="70" t="str">
        <f>Gastos!A41</f>
        <v>4. Otros gastos</v>
      </c>
      <c r="D40" s="49">
        <f>Gastos!E41</f>
        <v>0</v>
      </c>
      <c r="E40" s="26">
        <f>Gastos!F41</f>
        <v>0</v>
      </c>
      <c r="F40" s="49">
        <f>Gastos!G41</f>
        <v>0</v>
      </c>
      <c r="G40" s="26">
        <f>Gastos!H41</f>
        <v>0</v>
      </c>
      <c r="H40" s="49">
        <f>Gastos!I41</f>
        <v>0</v>
      </c>
      <c r="I40" s="26">
        <f>Gastos!J41</f>
        <v>25000</v>
      </c>
      <c r="J40" s="49">
        <f>Gastos!K41</f>
        <v>0</v>
      </c>
      <c r="K40" s="26">
        <f>Gastos!L41</f>
        <v>0</v>
      </c>
      <c r="L40" s="49">
        <f>Gastos!M41</f>
        <v>0</v>
      </c>
      <c r="M40" s="26">
        <f>Gastos!N41</f>
        <v>0</v>
      </c>
      <c r="N40" s="49">
        <f>Gastos!O41</f>
        <v>0</v>
      </c>
      <c r="O40" s="26">
        <f>Gastos!P41</f>
        <v>0</v>
      </c>
      <c r="P40" s="49">
        <f>Gastos!Q41</f>
        <v>0</v>
      </c>
      <c r="Q40" s="26">
        <v>45000</v>
      </c>
      <c r="R40" s="49">
        <f>Gastos!S41</f>
        <v>0</v>
      </c>
      <c r="S40" s="26">
        <f>Gastos!T41</f>
        <v>0</v>
      </c>
      <c r="T40" s="49">
        <f>Gastos!U41</f>
        <v>0</v>
      </c>
      <c r="U40" s="26">
        <f>Gastos!V41</f>
        <v>0</v>
      </c>
      <c r="V40" s="49">
        <f>Gastos!W41</f>
        <v>0</v>
      </c>
      <c r="W40" s="26">
        <f>Gastos!X41</f>
        <v>0</v>
      </c>
      <c r="X40" s="49">
        <f>Gastos!Y41</f>
        <v>0</v>
      </c>
      <c r="Y40" s="26">
        <f>Gastos!Z41</f>
        <v>0</v>
      </c>
      <c r="Z40" s="49">
        <f>Gastos!AA41</f>
        <v>0</v>
      </c>
      <c r="AA40" s="26">
        <f>Gastos!AB41</f>
        <v>0</v>
      </c>
      <c r="AB40" s="49">
        <f>Gastos!AC41</f>
        <v>0</v>
      </c>
      <c r="AC40" s="27">
        <f t="shared" si="5"/>
        <v>70000</v>
      </c>
      <c r="AD40" s="50">
        <f t="shared" si="6"/>
        <v>0</v>
      </c>
      <c r="AE40" s="27">
        <f t="shared" si="7"/>
        <v>5833.333333333333</v>
      </c>
    </row>
    <row r="41" spans="1:31" x14ac:dyDescent="0.2">
      <c r="A41" s="68">
        <v>36</v>
      </c>
      <c r="B41" s="52"/>
      <c r="C41" s="70" t="str">
        <f>Gastos!A53</f>
        <v>5. Otros gastos</v>
      </c>
      <c r="D41" s="49">
        <f>Gastos!E53</f>
        <v>1000</v>
      </c>
      <c r="E41" s="26">
        <f>Gastos!F53</f>
        <v>0</v>
      </c>
      <c r="F41" s="49">
        <f>Gastos!G53</f>
        <v>3000</v>
      </c>
      <c r="G41" s="26">
        <f>Gastos!H53</f>
        <v>2500</v>
      </c>
      <c r="H41" s="49">
        <f>Gastos!I53</f>
        <v>0</v>
      </c>
      <c r="I41" s="26">
        <f>Gastos!J53</f>
        <v>0</v>
      </c>
      <c r="J41" s="49">
        <f>Gastos!K53</f>
        <v>0</v>
      </c>
      <c r="K41" s="26">
        <f>Gastos!L53</f>
        <v>3000</v>
      </c>
      <c r="L41" s="49">
        <f>Gastos!M53</f>
        <v>0</v>
      </c>
      <c r="M41" s="26">
        <f>Gastos!N53</f>
        <v>0</v>
      </c>
      <c r="N41" s="49">
        <f>Gastos!O53</f>
        <v>0</v>
      </c>
      <c r="O41" s="26">
        <f>Gastos!P53</f>
        <v>0</v>
      </c>
      <c r="P41" s="49">
        <f>Gastos!Q53</f>
        <v>0</v>
      </c>
      <c r="Q41" s="26">
        <f>Gastos!R53</f>
        <v>0</v>
      </c>
      <c r="R41" s="49">
        <f>Gastos!S53</f>
        <v>0</v>
      </c>
      <c r="S41" s="26">
        <f>Gastos!T53</f>
        <v>0</v>
      </c>
      <c r="T41" s="49">
        <f>Gastos!U53</f>
        <v>0</v>
      </c>
      <c r="U41" s="26">
        <f>Gastos!V53</f>
        <v>0</v>
      </c>
      <c r="V41" s="49">
        <f>Gastos!W53</f>
        <v>0</v>
      </c>
      <c r="W41" s="26">
        <f>Gastos!X53</f>
        <v>5000</v>
      </c>
      <c r="X41" s="49">
        <f>Gastos!Y53</f>
        <v>0</v>
      </c>
      <c r="Y41" s="26">
        <f>Gastos!Z53</f>
        <v>0</v>
      </c>
      <c r="Z41" s="49">
        <f>Gastos!AA53</f>
        <v>0</v>
      </c>
      <c r="AA41" s="26">
        <f>Gastos!AB53</f>
        <v>0</v>
      </c>
      <c r="AB41" s="49">
        <f>Gastos!AC53</f>
        <v>4000</v>
      </c>
      <c r="AC41" s="27">
        <f t="shared" si="5"/>
        <v>10500</v>
      </c>
      <c r="AD41" s="50">
        <f t="shared" si="6"/>
        <v>333.33333333333331</v>
      </c>
      <c r="AE41" s="27">
        <f t="shared" si="7"/>
        <v>875</v>
      </c>
    </row>
    <row r="42" spans="1:31" x14ac:dyDescent="0.2">
      <c r="A42" s="68">
        <v>45</v>
      </c>
      <c r="B42" s="52"/>
      <c r="C42" s="70" t="str">
        <f>Gastos!A65</f>
        <v>6. Otros gastos</v>
      </c>
      <c r="D42" s="49">
        <f>Gastos!E65</f>
        <v>0</v>
      </c>
      <c r="E42" s="26">
        <f>Gastos!F65</f>
        <v>4500</v>
      </c>
      <c r="F42" s="49">
        <f>Gastos!G65</f>
        <v>0</v>
      </c>
      <c r="G42" s="26">
        <f>Gastos!H65</f>
        <v>0</v>
      </c>
      <c r="H42" s="49">
        <f>Gastos!I65</f>
        <v>0</v>
      </c>
      <c r="I42" s="26">
        <f>Gastos!J65</f>
        <v>0</v>
      </c>
      <c r="J42" s="49">
        <f>Gastos!K65</f>
        <v>0</v>
      </c>
      <c r="K42" s="26">
        <f>Gastos!L65</f>
        <v>0</v>
      </c>
      <c r="L42" s="49">
        <f>Gastos!M65</f>
        <v>0</v>
      </c>
      <c r="M42" s="26">
        <f>Gastos!N65</f>
        <v>0</v>
      </c>
      <c r="N42" s="49">
        <f>Gastos!O65</f>
        <v>0</v>
      </c>
      <c r="O42" s="26">
        <f>Gastos!P65</f>
        <v>0</v>
      </c>
      <c r="P42" s="49">
        <f>Gastos!Q65</f>
        <v>0</v>
      </c>
      <c r="Q42" s="26">
        <f>Gastos!R65</f>
        <v>0</v>
      </c>
      <c r="R42" s="49">
        <f>Gastos!S65</f>
        <v>0</v>
      </c>
      <c r="S42" s="26">
        <f>Gastos!T65</f>
        <v>0</v>
      </c>
      <c r="T42" s="49">
        <f>Gastos!U65</f>
        <v>0</v>
      </c>
      <c r="U42" s="26">
        <f>Gastos!V65</f>
        <v>0</v>
      </c>
      <c r="V42" s="49">
        <f>Gastos!W65</f>
        <v>0</v>
      </c>
      <c r="W42" s="26">
        <f>Gastos!X65</f>
        <v>0</v>
      </c>
      <c r="X42" s="49">
        <f>Gastos!Y65</f>
        <v>0</v>
      </c>
      <c r="Y42" s="26">
        <f>Gastos!Z65</f>
        <v>69000</v>
      </c>
      <c r="Z42" s="49">
        <f>Gastos!AA65</f>
        <v>0</v>
      </c>
      <c r="AA42" s="26">
        <f>Gastos!AB65</f>
        <v>0</v>
      </c>
      <c r="AB42" s="49">
        <f>Gastos!AC65</f>
        <v>0</v>
      </c>
      <c r="AC42" s="27">
        <f t="shared" si="5"/>
        <v>73500</v>
      </c>
      <c r="AD42" s="50">
        <f t="shared" si="6"/>
        <v>0</v>
      </c>
      <c r="AE42" s="27">
        <f t="shared" si="7"/>
        <v>6125</v>
      </c>
    </row>
    <row r="43" spans="1:31" x14ac:dyDescent="0.2">
      <c r="A43" s="68">
        <v>49</v>
      </c>
      <c r="B43" s="52"/>
      <c r="C43" s="70" t="str">
        <f>Gastos!A77</f>
        <v>7. Otros gastos</v>
      </c>
      <c r="D43" s="49">
        <f>Gastos!E77</f>
        <v>300</v>
      </c>
      <c r="E43" s="26">
        <f>Gastos!F77</f>
        <v>0</v>
      </c>
      <c r="F43" s="49">
        <f>Gastos!G77</f>
        <v>0</v>
      </c>
      <c r="G43" s="26">
        <f>Gastos!H77</f>
        <v>0</v>
      </c>
      <c r="H43" s="49">
        <f>Gastos!I77</f>
        <v>0</v>
      </c>
      <c r="I43" s="26">
        <f>Gastos!J77</f>
        <v>0</v>
      </c>
      <c r="J43" s="49">
        <f>Gastos!K77</f>
        <v>0</v>
      </c>
      <c r="K43" s="26">
        <f>Gastos!L77</f>
        <v>0</v>
      </c>
      <c r="L43" s="49">
        <f>Gastos!M77</f>
        <v>0</v>
      </c>
      <c r="M43" s="26">
        <f>Gastos!N77</f>
        <v>0</v>
      </c>
      <c r="N43" s="49">
        <f>Gastos!O77</f>
        <v>0</v>
      </c>
      <c r="O43" s="26">
        <f>Gastos!P77</f>
        <v>400</v>
      </c>
      <c r="P43" s="49">
        <f>Gastos!Q77</f>
        <v>0</v>
      </c>
      <c r="Q43" s="26">
        <f>Gastos!R77</f>
        <v>0</v>
      </c>
      <c r="R43" s="49">
        <f>Gastos!S77</f>
        <v>0</v>
      </c>
      <c r="S43" s="26">
        <f>Gastos!T77</f>
        <v>0</v>
      </c>
      <c r="T43" s="49">
        <f>Gastos!U77</f>
        <v>0</v>
      </c>
      <c r="U43" s="26">
        <f>Gastos!V77</f>
        <v>400</v>
      </c>
      <c r="V43" s="49">
        <f>Gastos!W77</f>
        <v>0</v>
      </c>
      <c r="W43" s="26">
        <f>Gastos!X77</f>
        <v>0</v>
      </c>
      <c r="X43" s="49">
        <f>Gastos!Y77</f>
        <v>0</v>
      </c>
      <c r="Y43" s="26">
        <f>Gastos!Z77</f>
        <v>0</v>
      </c>
      <c r="Z43" s="49">
        <f>Gastos!AA77</f>
        <v>0</v>
      </c>
      <c r="AA43" s="26">
        <f>Gastos!AB77</f>
        <v>0</v>
      </c>
      <c r="AB43" s="49">
        <f>Gastos!AC77</f>
        <v>300</v>
      </c>
      <c r="AC43" s="27">
        <f t="shared" si="5"/>
        <v>800</v>
      </c>
      <c r="AD43" s="50">
        <f t="shared" si="6"/>
        <v>25</v>
      </c>
      <c r="AE43" s="27">
        <f t="shared" si="7"/>
        <v>66.666666666666671</v>
      </c>
    </row>
    <row r="44" spans="1:31" x14ac:dyDescent="0.2">
      <c r="A44" s="68">
        <v>56</v>
      </c>
      <c r="B44" s="52"/>
      <c r="C44" s="70" t="str">
        <f>Gastos!A89</f>
        <v>8. Otros gastos</v>
      </c>
      <c r="D44" s="49">
        <f>Gastos!E89</f>
        <v>0</v>
      </c>
      <c r="E44" s="26">
        <f>Gastos!F89</f>
        <v>0</v>
      </c>
      <c r="F44" s="49">
        <f>Gastos!G77</f>
        <v>0</v>
      </c>
      <c r="G44" s="26">
        <f>Gastos!H89</f>
        <v>0</v>
      </c>
      <c r="H44" s="49">
        <f>Gastos!I89</f>
        <v>0</v>
      </c>
      <c r="I44" s="26">
        <f>Gastos!J89</f>
        <v>0</v>
      </c>
      <c r="J44" s="49">
        <f>Gastos!K89</f>
        <v>0</v>
      </c>
      <c r="K44" s="26">
        <f>Gastos!L89</f>
        <v>0</v>
      </c>
      <c r="L44" s="49">
        <f>Gastos!M89</f>
        <v>0</v>
      </c>
      <c r="M44" s="26">
        <f>Gastos!N89</f>
        <v>4000</v>
      </c>
      <c r="N44" s="49">
        <f>Gastos!O89</f>
        <v>0</v>
      </c>
      <c r="O44" s="26">
        <f>Gastos!P89</f>
        <v>0</v>
      </c>
      <c r="P44" s="49">
        <f>Gastos!Q89</f>
        <v>0</v>
      </c>
      <c r="Q44" s="26">
        <f>Gastos!R89</f>
        <v>0</v>
      </c>
      <c r="R44" s="49">
        <f>Gastos!S89</f>
        <v>0</v>
      </c>
      <c r="S44" s="26">
        <f>Gastos!T89</f>
        <v>0</v>
      </c>
      <c r="T44" s="49">
        <f>Gastos!U89</f>
        <v>0</v>
      </c>
      <c r="U44" s="26">
        <f>Gastos!V89</f>
        <v>0</v>
      </c>
      <c r="V44" s="49">
        <f>Gastos!W89</f>
        <v>0</v>
      </c>
      <c r="W44" s="26">
        <f>Gastos!X89</f>
        <v>0</v>
      </c>
      <c r="X44" s="49">
        <f>Gastos!Y89</f>
        <v>0</v>
      </c>
      <c r="Y44" s="26">
        <f>Gastos!Z89</f>
        <v>0</v>
      </c>
      <c r="Z44" s="49">
        <f>Gastos!AA89</f>
        <v>0</v>
      </c>
      <c r="AA44" s="26">
        <f>Gastos!AB89</f>
        <v>0</v>
      </c>
      <c r="AB44" s="49">
        <f>Gastos!AC89</f>
        <v>0</v>
      </c>
      <c r="AC44" s="27">
        <f t="shared" si="5"/>
        <v>4000</v>
      </c>
      <c r="AD44" s="50">
        <f t="shared" si="6"/>
        <v>0</v>
      </c>
      <c r="AE44" s="27">
        <f t="shared" si="7"/>
        <v>333.33333333333331</v>
      </c>
    </row>
    <row r="45" spans="1:31" x14ac:dyDescent="0.2">
      <c r="A45" s="68">
        <v>63</v>
      </c>
      <c r="B45" s="52"/>
      <c r="C45" s="70" t="str">
        <f>Gastos!A101</f>
        <v>9. Otros gastos</v>
      </c>
      <c r="D45" s="49">
        <f>Gastos!E101</f>
        <v>0</v>
      </c>
      <c r="E45" s="26">
        <f>Gastos!F101</f>
        <v>0</v>
      </c>
      <c r="F45" s="49">
        <f>Gastos!G89</f>
        <v>0</v>
      </c>
      <c r="G45" s="26">
        <f>Gastos!H101</f>
        <v>100</v>
      </c>
      <c r="H45" s="49">
        <f>Gastos!I101</f>
        <v>0</v>
      </c>
      <c r="I45" s="26">
        <f>Gastos!J101</f>
        <v>0</v>
      </c>
      <c r="J45" s="49">
        <f>Gastos!K101</f>
        <v>0</v>
      </c>
      <c r="K45" s="26">
        <f>Gastos!L101</f>
        <v>0</v>
      </c>
      <c r="L45" s="49">
        <f>Gastos!M101</f>
        <v>0</v>
      </c>
      <c r="M45" s="26">
        <f>Gastos!N101</f>
        <v>0</v>
      </c>
      <c r="N45" s="49">
        <f>Gastos!O101</f>
        <v>0</v>
      </c>
      <c r="O45" s="26">
        <f>Gastos!P101</f>
        <v>0</v>
      </c>
      <c r="P45" s="49">
        <f>Gastos!Q101</f>
        <v>0</v>
      </c>
      <c r="Q45" s="26">
        <f>Gastos!R101</f>
        <v>0</v>
      </c>
      <c r="R45" s="49">
        <f>Gastos!S101</f>
        <v>0</v>
      </c>
      <c r="S45" s="26">
        <f>Gastos!T101</f>
        <v>0</v>
      </c>
      <c r="T45" s="49">
        <f>Gastos!U101</f>
        <v>0</v>
      </c>
      <c r="U45" s="26">
        <f>Gastos!V101</f>
        <v>0</v>
      </c>
      <c r="V45" s="49">
        <f>Gastos!W101</f>
        <v>0</v>
      </c>
      <c r="W45" s="26">
        <f>Gastos!X101</f>
        <v>0</v>
      </c>
      <c r="X45" s="49">
        <f>Gastos!Y101</f>
        <v>0</v>
      </c>
      <c r="Y45" s="26">
        <f>Gastos!Z101</f>
        <v>0</v>
      </c>
      <c r="Z45" s="49">
        <f>Gastos!AA101</f>
        <v>0</v>
      </c>
      <c r="AA45" s="26">
        <f>Gastos!AB101</f>
        <v>0</v>
      </c>
      <c r="AB45" s="49">
        <f>Gastos!AC101</f>
        <v>0</v>
      </c>
      <c r="AC45" s="27">
        <f t="shared" si="5"/>
        <v>100</v>
      </c>
      <c r="AD45" s="50">
        <f t="shared" si="6"/>
        <v>0</v>
      </c>
      <c r="AE45" s="27">
        <f t="shared" si="7"/>
        <v>8.3333333333333339</v>
      </c>
    </row>
    <row r="46" spans="1:31" s="1" customFormat="1" x14ac:dyDescent="0.2">
      <c r="A46" s="71"/>
      <c r="B46" s="57"/>
      <c r="C46" s="72" t="s">
        <v>60</v>
      </c>
      <c r="D46" s="59">
        <f t="shared" ref="D46:AE46" si="8">SUM(D37:D45)</f>
        <v>1500</v>
      </c>
      <c r="E46" s="60">
        <f t="shared" si="8"/>
        <v>93500</v>
      </c>
      <c r="F46" s="59">
        <f t="shared" si="8"/>
        <v>6000</v>
      </c>
      <c r="G46" s="60">
        <f t="shared" si="8"/>
        <v>2600</v>
      </c>
      <c r="H46" s="59">
        <f t="shared" si="8"/>
        <v>23000</v>
      </c>
      <c r="I46" s="60">
        <f t="shared" si="8"/>
        <v>48000</v>
      </c>
      <c r="J46" s="59">
        <f t="shared" si="8"/>
        <v>0</v>
      </c>
      <c r="K46" s="60">
        <f t="shared" si="8"/>
        <v>3000</v>
      </c>
      <c r="L46" s="59">
        <f t="shared" si="8"/>
        <v>0</v>
      </c>
      <c r="M46" s="60">
        <f t="shared" si="8"/>
        <v>4000</v>
      </c>
      <c r="N46" s="59">
        <f t="shared" si="8"/>
        <v>0</v>
      </c>
      <c r="O46" s="60">
        <f t="shared" si="8"/>
        <v>5400</v>
      </c>
      <c r="P46" s="59">
        <f t="shared" si="8"/>
        <v>0</v>
      </c>
      <c r="Q46" s="60">
        <f t="shared" si="8"/>
        <v>50000</v>
      </c>
      <c r="R46" s="59">
        <f t="shared" si="8"/>
        <v>0</v>
      </c>
      <c r="S46" s="60">
        <f t="shared" si="8"/>
        <v>45000</v>
      </c>
      <c r="T46" s="59">
        <f t="shared" si="8"/>
        <v>0</v>
      </c>
      <c r="U46" s="60">
        <f t="shared" si="8"/>
        <v>56400</v>
      </c>
      <c r="V46" s="59">
        <f t="shared" si="8"/>
        <v>0</v>
      </c>
      <c r="W46" s="60">
        <f t="shared" si="8"/>
        <v>5000</v>
      </c>
      <c r="X46" s="59">
        <f t="shared" si="8"/>
        <v>0</v>
      </c>
      <c r="Y46" s="60">
        <f t="shared" si="8"/>
        <v>69000</v>
      </c>
      <c r="Z46" s="59">
        <f t="shared" si="8"/>
        <v>0</v>
      </c>
      <c r="AA46" s="60">
        <f t="shared" si="8"/>
        <v>0</v>
      </c>
      <c r="AB46" s="59">
        <f t="shared" si="8"/>
        <v>30500</v>
      </c>
      <c r="AC46" s="60">
        <f t="shared" si="8"/>
        <v>381900</v>
      </c>
      <c r="AD46" s="61">
        <f t="shared" si="8"/>
        <v>2541.6666666666665</v>
      </c>
      <c r="AE46" s="60">
        <f t="shared" si="8"/>
        <v>31825</v>
      </c>
    </row>
    <row r="47" spans="1:31" x14ac:dyDescent="0.2">
      <c r="A47" s="73"/>
      <c r="B47" s="74"/>
      <c r="C47" s="74"/>
      <c r="D47" s="75" t="str">
        <f t="shared" ref="D47:D64" ca="1" si="9">IF(NOT(ISBLANK(A47)), INDIRECT("Expenses!D"&amp;A47&amp;":Q"&amp;A47),"")</f>
        <v/>
      </c>
      <c r="E47" s="75"/>
      <c r="F47" s="75"/>
      <c r="G47" s="75"/>
      <c r="H47" s="75"/>
      <c r="I47" s="75"/>
      <c r="J47" s="75"/>
      <c r="K47" s="75"/>
      <c r="L47" s="75"/>
      <c r="M47" s="75"/>
      <c r="N47" s="75"/>
      <c r="O47" s="75"/>
      <c r="P47" s="76"/>
      <c r="Q47" s="76"/>
    </row>
    <row r="48" spans="1:31" x14ac:dyDescent="0.2">
      <c r="A48" s="11"/>
      <c r="B48" s="12"/>
      <c r="C48" s="12"/>
      <c r="D48" s="77" t="str">
        <f t="shared" ca="1" si="9"/>
        <v/>
      </c>
      <c r="E48" s="78"/>
      <c r="F48" s="78"/>
      <c r="G48" s="78"/>
      <c r="H48" s="78"/>
      <c r="I48" s="78"/>
      <c r="J48" s="78"/>
      <c r="K48" s="78"/>
      <c r="L48" s="78"/>
      <c r="M48" s="78"/>
      <c r="N48" s="78"/>
      <c r="O48" s="78"/>
      <c r="P48" s="79"/>
      <c r="Q48" s="79"/>
    </row>
    <row r="49" spans="1:17" x14ac:dyDescent="0.2">
      <c r="A49" s="11"/>
      <c r="B49" s="80"/>
      <c r="C49" s="80"/>
      <c r="D49" s="77" t="str">
        <f t="shared" ca="1" si="9"/>
        <v/>
      </c>
      <c r="E49" s="78"/>
      <c r="F49" s="78"/>
      <c r="G49" s="78"/>
      <c r="H49" s="78"/>
      <c r="I49" s="78"/>
      <c r="J49" s="78"/>
      <c r="K49" s="78"/>
      <c r="L49" s="78"/>
      <c r="M49" s="78"/>
      <c r="N49" s="78"/>
      <c r="O49" s="78"/>
      <c r="P49" s="79"/>
      <c r="Q49" s="79"/>
    </row>
    <row r="50" spans="1:17" x14ac:dyDescent="0.2">
      <c r="A50" s="11"/>
      <c r="B50" s="80"/>
      <c r="C50" s="80"/>
      <c r="D50" s="77" t="str">
        <f t="shared" ca="1" si="9"/>
        <v/>
      </c>
      <c r="E50" s="81"/>
      <c r="F50" s="82"/>
      <c r="G50" s="82"/>
      <c r="H50" s="83"/>
      <c r="I50" s="82"/>
      <c r="J50" s="82"/>
      <c r="K50" s="82"/>
      <c r="L50" s="82"/>
      <c r="M50" s="82"/>
      <c r="N50" s="82"/>
      <c r="O50" s="82"/>
      <c r="P50" s="84"/>
      <c r="Q50" s="84"/>
    </row>
    <row r="51" spans="1:17" x14ac:dyDescent="0.2">
      <c r="A51" s="11"/>
      <c r="B51" s="80"/>
      <c r="C51" s="80"/>
      <c r="D51" s="77" t="str">
        <f t="shared" ca="1" si="9"/>
        <v/>
      </c>
      <c r="E51" s="81"/>
      <c r="F51" s="82"/>
      <c r="G51" s="82"/>
      <c r="H51" s="83"/>
      <c r="I51" s="82"/>
      <c r="J51" s="82"/>
      <c r="K51" s="82"/>
      <c r="L51" s="82"/>
      <c r="M51" s="82"/>
      <c r="N51" s="82"/>
      <c r="O51" s="82"/>
      <c r="P51" s="84"/>
      <c r="Q51" s="84"/>
    </row>
    <row r="52" spans="1:17" x14ac:dyDescent="0.2">
      <c r="A52" s="11"/>
      <c r="B52" s="80"/>
      <c r="C52" s="80"/>
      <c r="D52" s="77" t="str">
        <f t="shared" ca="1" si="9"/>
        <v/>
      </c>
      <c r="E52" s="81"/>
      <c r="F52" s="82"/>
      <c r="G52" s="82"/>
      <c r="H52" s="83"/>
      <c r="I52" s="82"/>
      <c r="J52" s="82"/>
      <c r="K52" s="82"/>
      <c r="L52" s="82"/>
      <c r="M52" s="82"/>
      <c r="N52" s="82"/>
      <c r="O52" s="82"/>
      <c r="P52" s="84"/>
      <c r="Q52" s="84"/>
    </row>
    <row r="53" spans="1:17" x14ac:dyDescent="0.2">
      <c r="A53" s="11"/>
      <c r="B53" s="80"/>
      <c r="C53" s="80"/>
      <c r="D53" s="77" t="str">
        <f t="shared" ca="1" si="9"/>
        <v/>
      </c>
      <c r="E53" s="81"/>
      <c r="F53" s="82"/>
      <c r="G53" s="82"/>
      <c r="H53" s="83"/>
      <c r="I53" s="82"/>
      <c r="J53" s="82"/>
      <c r="K53" s="82"/>
      <c r="L53" s="82"/>
      <c r="M53" s="82"/>
      <c r="N53" s="82"/>
      <c r="O53" s="82"/>
      <c r="P53" s="84"/>
      <c r="Q53" s="84"/>
    </row>
    <row r="54" spans="1:17" x14ac:dyDescent="0.2">
      <c r="A54" s="11"/>
      <c r="B54" s="12"/>
      <c r="C54" s="12"/>
      <c r="D54" s="77" t="str">
        <f t="shared" ca="1" si="9"/>
        <v/>
      </c>
      <c r="E54" s="82"/>
      <c r="F54" s="82"/>
      <c r="G54" s="82"/>
      <c r="H54" s="83"/>
      <c r="I54" s="82"/>
      <c r="J54" s="82"/>
      <c r="K54" s="82"/>
      <c r="L54" s="82"/>
      <c r="M54" s="82"/>
      <c r="N54" s="82"/>
      <c r="O54" s="82"/>
      <c r="P54" s="84"/>
      <c r="Q54" s="84"/>
    </row>
    <row r="55" spans="1:17" x14ac:dyDescent="0.2">
      <c r="A55" s="11"/>
      <c r="B55" s="12"/>
      <c r="C55" s="12"/>
      <c r="D55" s="77" t="str">
        <f t="shared" ca="1" si="9"/>
        <v/>
      </c>
      <c r="E55" s="82"/>
      <c r="F55" s="82"/>
      <c r="G55" s="82"/>
      <c r="H55" s="83"/>
      <c r="I55" s="82"/>
      <c r="J55" s="82"/>
      <c r="K55" s="82"/>
      <c r="L55" s="82"/>
      <c r="M55" s="82"/>
      <c r="N55" s="82"/>
      <c r="O55" s="82"/>
      <c r="P55" s="84"/>
      <c r="Q55" s="84"/>
    </row>
    <row r="56" spans="1:17" x14ac:dyDescent="0.2">
      <c r="A56" s="11"/>
      <c r="B56" s="12"/>
      <c r="C56" s="12"/>
      <c r="D56" s="77" t="str">
        <f t="shared" ca="1" si="9"/>
        <v/>
      </c>
      <c r="E56" s="82"/>
      <c r="F56" s="82"/>
      <c r="G56" s="82"/>
      <c r="H56" s="83"/>
      <c r="I56" s="82"/>
      <c r="J56" s="82"/>
      <c r="K56" s="82"/>
      <c r="L56" s="82"/>
      <c r="M56" s="82"/>
      <c r="N56" s="82"/>
      <c r="O56" s="82"/>
      <c r="P56" s="84"/>
      <c r="Q56" s="84"/>
    </row>
    <row r="57" spans="1:17" x14ac:dyDescent="0.2">
      <c r="A57" s="11"/>
      <c r="B57" s="12"/>
      <c r="C57" s="12"/>
      <c r="D57" s="77" t="str">
        <f t="shared" ca="1" si="9"/>
        <v/>
      </c>
      <c r="E57" s="82"/>
      <c r="F57" s="82"/>
      <c r="G57" s="82"/>
      <c r="H57" s="83"/>
      <c r="I57" s="82"/>
      <c r="J57" s="82"/>
      <c r="K57" s="82"/>
      <c r="L57" s="82"/>
      <c r="M57" s="82"/>
      <c r="N57" s="82"/>
      <c r="O57" s="82"/>
      <c r="P57" s="84"/>
      <c r="Q57" s="84"/>
    </row>
    <row r="58" spans="1:17" x14ac:dyDescent="0.2">
      <c r="A58" s="11"/>
      <c r="B58" s="12"/>
      <c r="C58" s="12"/>
      <c r="D58" s="77" t="str">
        <f t="shared" ca="1" si="9"/>
        <v/>
      </c>
      <c r="E58" s="82"/>
      <c r="F58" s="82"/>
      <c r="G58" s="82"/>
      <c r="H58" s="83"/>
      <c r="I58" s="82"/>
      <c r="J58" s="82"/>
      <c r="K58" s="82"/>
      <c r="L58" s="82"/>
      <c r="M58" s="82"/>
      <c r="N58" s="82"/>
      <c r="O58" s="82"/>
      <c r="P58" s="84"/>
      <c r="Q58" s="84"/>
    </row>
    <row r="59" spans="1:17" x14ac:dyDescent="0.2">
      <c r="A59" s="11"/>
      <c r="B59" s="12"/>
      <c r="C59" s="12"/>
      <c r="D59" s="77" t="str">
        <f t="shared" ca="1" si="9"/>
        <v/>
      </c>
      <c r="E59" s="82"/>
      <c r="F59" s="82"/>
      <c r="G59" s="82"/>
      <c r="H59" s="83"/>
      <c r="I59" s="82"/>
      <c r="J59" s="82"/>
      <c r="K59" s="82"/>
      <c r="L59" s="82"/>
      <c r="M59" s="82"/>
      <c r="N59" s="82"/>
      <c r="O59" s="82"/>
      <c r="P59" s="84"/>
      <c r="Q59" s="84"/>
    </row>
    <row r="60" spans="1:17" x14ac:dyDescent="0.2">
      <c r="A60" s="11"/>
      <c r="B60" s="12"/>
      <c r="C60" s="12"/>
      <c r="D60" s="77" t="str">
        <f t="shared" ca="1" si="9"/>
        <v/>
      </c>
      <c r="E60" s="82"/>
      <c r="F60" s="82"/>
      <c r="G60" s="82"/>
      <c r="H60" s="83"/>
      <c r="I60" s="82"/>
      <c r="J60" s="82"/>
      <c r="K60" s="82"/>
      <c r="L60" s="82"/>
      <c r="M60" s="82"/>
      <c r="N60" s="82"/>
      <c r="O60" s="82"/>
      <c r="P60" s="84"/>
      <c r="Q60" s="84"/>
    </row>
    <row r="61" spans="1:17" x14ac:dyDescent="0.2">
      <c r="A61" s="11"/>
      <c r="B61" s="12"/>
      <c r="C61" s="12"/>
      <c r="D61" s="77" t="str">
        <f t="shared" ca="1" si="9"/>
        <v/>
      </c>
      <c r="E61" s="82"/>
      <c r="F61" s="82"/>
      <c r="G61" s="82"/>
      <c r="H61" s="83"/>
      <c r="I61" s="82"/>
      <c r="J61" s="82"/>
      <c r="K61" s="82"/>
      <c r="L61" s="82"/>
      <c r="M61" s="82"/>
      <c r="N61" s="82"/>
      <c r="O61" s="82"/>
      <c r="P61" s="84"/>
      <c r="Q61" s="84"/>
    </row>
    <row r="62" spans="1:17" x14ac:dyDescent="0.2">
      <c r="A62" s="11"/>
      <c r="B62" s="12"/>
      <c r="C62" s="12"/>
      <c r="D62" s="77" t="str">
        <f t="shared" ca="1" si="9"/>
        <v/>
      </c>
      <c r="E62" s="82"/>
      <c r="F62" s="82"/>
      <c r="G62" s="82"/>
      <c r="H62" s="83"/>
      <c r="I62" s="82"/>
      <c r="J62" s="82"/>
      <c r="K62" s="82"/>
      <c r="L62" s="82"/>
      <c r="M62" s="82"/>
      <c r="N62" s="82"/>
      <c r="O62" s="82"/>
      <c r="P62" s="84"/>
      <c r="Q62" s="84"/>
    </row>
    <row r="63" spans="1:17" x14ac:dyDescent="0.2">
      <c r="A63" s="11"/>
      <c r="B63" s="12"/>
      <c r="C63" s="12"/>
      <c r="D63" s="77" t="str">
        <f t="shared" ca="1" si="9"/>
        <v/>
      </c>
      <c r="E63" s="82"/>
      <c r="F63" s="82"/>
      <c r="G63" s="82"/>
      <c r="H63" s="83"/>
      <c r="I63" s="82"/>
      <c r="J63" s="82"/>
      <c r="K63" s="82"/>
      <c r="L63" s="82"/>
      <c r="M63" s="82"/>
      <c r="N63" s="82"/>
      <c r="O63" s="82"/>
      <c r="P63" s="84"/>
      <c r="Q63" s="84"/>
    </row>
    <row r="64" spans="1:17" x14ac:dyDescent="0.2">
      <c r="A64" s="11"/>
      <c r="B64" s="12"/>
      <c r="C64" s="12"/>
      <c r="D64" s="77" t="str">
        <f t="shared" ca="1" si="9"/>
        <v/>
      </c>
      <c r="E64" s="82"/>
      <c r="F64" s="82"/>
      <c r="G64" s="82"/>
      <c r="H64" s="83"/>
      <c r="I64" s="82"/>
      <c r="J64" s="82"/>
      <c r="K64" s="82"/>
      <c r="L64" s="82"/>
      <c r="M64" s="82"/>
      <c r="N64" s="82"/>
      <c r="O64" s="82"/>
      <c r="P64" s="84"/>
      <c r="Q64" s="84"/>
    </row>
  </sheetData>
  <sheetProtection algorithmName="SHA-512" hashValue="Q1J5WoK/HO6iEKO9PTxK7CXHPPaUis2HFOIXTMCVyTtapc5UHiQMZm9/GL9E9+I7tQ53TWe+//NDDphPTuL9fw==" saltValue="zUoNOlXv7mqoup/8ARuBrg==" spinCount="100000" sheet="1" formatCells="0" formatColumns="0" formatRows="0" insertColumns="0" insertRows="0" sort="0" autoFilter="0" pivotTables="0"/>
  <mergeCells count="35">
    <mergeCell ref="A1:Q1"/>
    <mergeCell ref="C2:J2"/>
    <mergeCell ref="K2:Q2"/>
    <mergeCell ref="C3:J3"/>
    <mergeCell ref="K3:Q3"/>
    <mergeCell ref="C4:J4"/>
    <mergeCell ref="K4:Q4"/>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s>
  <phoneticPr fontId="1" type="noConversion"/>
  <conditionalFormatting sqref="D24:O25">
    <cfRule type="cellIs" dxfId="0" priority="29" operator="lessThan">
      <formula>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28" id="{178F6331-E75B-40EE-86E0-2DC8C809F26B}">
            <x14:iconSet custom="1">
              <x14:cfvo type="percent">
                <xm:f>0</xm:f>
              </x14:cfvo>
              <x14:cfvo type="num">
                <xm:f>$D$32</xm:f>
              </x14:cfvo>
              <x14:cfvo type="num" gte="0">
                <xm:f>$D$32</xm:f>
              </x14:cfvo>
              <x14:cfIcon iconSet="3TrafficLights1" iconId="1"/>
              <x14:cfIcon iconSet="3TrafficLights1" iconId="2"/>
              <x14:cfIcon iconSet="3TrafficLights1" iconId="0"/>
            </x14:iconSet>
          </x14:cfRule>
          <xm:sqref>E32</xm:sqref>
        </x14:conditionalFormatting>
        <x14:conditionalFormatting xmlns:xm="http://schemas.microsoft.com/office/excel/2006/main">
          <x14:cfRule type="iconSet" priority="14" id="{2138D3EB-92DE-47BF-96E6-9FCC3215511E}">
            <x14:iconSet custom="1">
              <x14:cfvo type="percent">
                <xm:f>0</xm:f>
              </x14:cfvo>
              <x14:cfvo type="num">
                <xm:f>$D$46</xm:f>
              </x14:cfvo>
              <x14:cfvo type="num" gte="0">
                <xm:f>$D$46</xm:f>
              </x14:cfvo>
              <x14:cfIcon iconSet="3TrafficLights1" iconId="1"/>
              <x14:cfIcon iconSet="3TrafficLights1" iconId="2"/>
              <x14:cfIcon iconSet="3TrafficLights1" iconId="0"/>
            </x14:iconSet>
          </x14:cfRule>
          <xm:sqref>E46</xm:sqref>
        </x14:conditionalFormatting>
        <x14:conditionalFormatting xmlns:xm="http://schemas.microsoft.com/office/excel/2006/main">
          <x14:cfRule type="iconSet" priority="27" id="{31FE337B-0E66-49C4-B05E-F44C4D415F25}">
            <x14:iconSet custom="1">
              <x14:cfvo type="percent">
                <xm:f>0</xm:f>
              </x14:cfvo>
              <x14:cfvo type="num">
                <xm:f>$F$32</xm:f>
              </x14:cfvo>
              <x14:cfvo type="num" gte="0">
                <xm:f>$F$32</xm:f>
              </x14:cfvo>
              <x14:cfIcon iconSet="3TrafficLights1" iconId="1"/>
              <x14:cfIcon iconSet="3TrafficLights1" iconId="2"/>
              <x14:cfIcon iconSet="3TrafficLights1" iconId="0"/>
            </x14:iconSet>
          </x14:cfRule>
          <xm:sqref>G32</xm:sqref>
        </x14:conditionalFormatting>
        <x14:conditionalFormatting xmlns:xm="http://schemas.microsoft.com/office/excel/2006/main">
          <x14:cfRule type="iconSet" priority="13" id="{8830CA1F-C2CC-45DB-8FBD-505619B1302C}">
            <x14:iconSet custom="1">
              <x14:cfvo type="percent">
                <xm:f>0</xm:f>
              </x14:cfvo>
              <x14:cfvo type="num">
                <xm:f>$F$46</xm:f>
              </x14:cfvo>
              <x14:cfvo type="num" gte="0">
                <xm:f>$F$46</xm:f>
              </x14:cfvo>
              <x14:cfIcon iconSet="3TrafficLights1" iconId="1"/>
              <x14:cfIcon iconSet="3TrafficLights1" iconId="2"/>
              <x14:cfIcon iconSet="3TrafficLights1" iconId="0"/>
            </x14:iconSet>
          </x14:cfRule>
          <xm:sqref>G46</xm:sqref>
        </x14:conditionalFormatting>
        <x14:conditionalFormatting xmlns:xm="http://schemas.microsoft.com/office/excel/2006/main">
          <x14:cfRule type="iconSet" priority="26" id="{E57DD2FF-0E6A-4532-91AE-F991C06EDCF3}">
            <x14:iconSet custom="1">
              <x14:cfvo type="percent">
                <xm:f>0</xm:f>
              </x14:cfvo>
              <x14:cfvo type="num">
                <xm:f>$H$32</xm:f>
              </x14:cfvo>
              <x14:cfvo type="num" gte="0">
                <xm:f>$H$32</xm:f>
              </x14:cfvo>
              <x14:cfIcon iconSet="3TrafficLights1" iconId="1"/>
              <x14:cfIcon iconSet="3TrafficLights1" iconId="2"/>
              <x14:cfIcon iconSet="3TrafficLights1" iconId="0"/>
            </x14:iconSet>
          </x14:cfRule>
          <xm:sqref>I32</xm:sqref>
        </x14:conditionalFormatting>
        <x14:conditionalFormatting xmlns:xm="http://schemas.microsoft.com/office/excel/2006/main">
          <x14:cfRule type="iconSet" priority="12" id="{D8803FFC-8A29-4C10-9395-8F15B9CAFF7C}">
            <x14:iconSet custom="1">
              <x14:cfvo type="percent">
                <xm:f>0</xm:f>
              </x14:cfvo>
              <x14:cfvo type="num">
                <xm:f>$H$46</xm:f>
              </x14:cfvo>
              <x14:cfvo type="num" gte="0">
                <xm:f>$H$46</xm:f>
              </x14:cfvo>
              <x14:cfIcon iconSet="3TrafficLights1" iconId="1"/>
              <x14:cfIcon iconSet="3TrafficLights1" iconId="2"/>
              <x14:cfIcon iconSet="3TrafficLights1" iconId="0"/>
            </x14:iconSet>
          </x14:cfRule>
          <xm:sqref>I46</xm:sqref>
        </x14:conditionalFormatting>
        <x14:conditionalFormatting xmlns:xm="http://schemas.microsoft.com/office/excel/2006/main">
          <x14:cfRule type="iconSet" priority="25" id="{2AAD5E79-5615-4468-8847-F5539C1E59E8}">
            <x14:iconSet custom="1">
              <x14:cfvo type="percent">
                <xm:f>0</xm:f>
              </x14:cfvo>
              <x14:cfvo type="num">
                <xm:f>$J$32</xm:f>
              </x14:cfvo>
              <x14:cfvo type="num" gte="0">
                <xm:f>$J$32</xm:f>
              </x14:cfvo>
              <x14:cfIcon iconSet="3TrafficLights1" iconId="1"/>
              <x14:cfIcon iconSet="3TrafficLights1" iconId="2"/>
              <x14:cfIcon iconSet="3TrafficLights1" iconId="0"/>
            </x14:iconSet>
          </x14:cfRule>
          <xm:sqref>K32</xm:sqref>
        </x14:conditionalFormatting>
        <x14:conditionalFormatting xmlns:xm="http://schemas.microsoft.com/office/excel/2006/main">
          <x14:cfRule type="iconSet" priority="11" id="{9F0874C9-C8CA-4F13-8269-3EE45DF921A6}">
            <x14:iconSet custom="1">
              <x14:cfvo type="percent">
                <xm:f>0</xm:f>
              </x14:cfvo>
              <x14:cfvo type="num">
                <xm:f>$J$46</xm:f>
              </x14:cfvo>
              <x14:cfvo type="num" gte="0">
                <xm:f>$J$46</xm:f>
              </x14:cfvo>
              <x14:cfIcon iconSet="3TrafficLights1" iconId="1"/>
              <x14:cfIcon iconSet="3TrafficLights1" iconId="2"/>
              <x14:cfIcon iconSet="3TrafficLights1" iconId="0"/>
            </x14:iconSet>
          </x14:cfRule>
          <xm:sqref>K46</xm:sqref>
        </x14:conditionalFormatting>
        <x14:conditionalFormatting xmlns:xm="http://schemas.microsoft.com/office/excel/2006/main">
          <x14:cfRule type="iconSet" priority="24" id="{636EC705-80B0-45B5-8313-BC9C8365540F}">
            <x14:iconSet custom="1">
              <x14:cfvo type="percent">
                <xm:f>0</xm:f>
              </x14:cfvo>
              <x14:cfvo type="num">
                <xm:f>$J$32</xm:f>
              </x14:cfvo>
              <x14:cfvo type="num" gte="0">
                <xm:f>$J$32</xm:f>
              </x14:cfvo>
              <x14:cfIcon iconSet="3TrafficLights1" iconId="1"/>
              <x14:cfIcon iconSet="3TrafficLights1" iconId="2"/>
              <x14:cfIcon iconSet="3TrafficLights1" iconId="0"/>
            </x14:iconSet>
          </x14:cfRule>
          <xm:sqref>M32</xm:sqref>
        </x14:conditionalFormatting>
        <x14:conditionalFormatting xmlns:xm="http://schemas.microsoft.com/office/excel/2006/main">
          <x14:cfRule type="iconSet" priority="10" id="{A6D23DEB-C1F3-4D29-ADE1-622EA177423F}">
            <x14:iconSet custom="1">
              <x14:cfvo type="percent">
                <xm:f>0</xm:f>
              </x14:cfvo>
              <x14:cfvo type="num">
                <xm:f>$L$46</xm:f>
              </x14:cfvo>
              <x14:cfvo type="num" gte="0">
                <xm:f>$L$46</xm:f>
              </x14:cfvo>
              <x14:cfIcon iconSet="3TrafficLights1" iconId="1"/>
              <x14:cfIcon iconSet="3TrafficLights1" iconId="2"/>
              <x14:cfIcon iconSet="3TrafficLights1" iconId="0"/>
            </x14:iconSet>
          </x14:cfRule>
          <xm:sqref>M46</xm:sqref>
        </x14:conditionalFormatting>
        <x14:conditionalFormatting xmlns:xm="http://schemas.microsoft.com/office/excel/2006/main">
          <x14:cfRule type="iconSet" priority="23" id="{5DC8EBFF-7B8E-4914-A59F-469ACA61E4B8}">
            <x14:iconSet custom="1">
              <x14:cfvo type="percent">
                <xm:f>0</xm:f>
              </x14:cfvo>
              <x14:cfvo type="num">
                <xm:f>$N$32</xm:f>
              </x14:cfvo>
              <x14:cfvo type="num" gte="0">
                <xm:f>$N$32</xm:f>
              </x14:cfvo>
              <x14:cfIcon iconSet="3TrafficLights1" iconId="1"/>
              <x14:cfIcon iconSet="3TrafficLights1" iconId="2"/>
              <x14:cfIcon iconSet="3TrafficLights1" iconId="0"/>
            </x14:iconSet>
          </x14:cfRule>
          <xm:sqref>O32</xm:sqref>
        </x14:conditionalFormatting>
        <x14:conditionalFormatting xmlns:xm="http://schemas.microsoft.com/office/excel/2006/main">
          <x14:cfRule type="iconSet" priority="9" id="{461E88E8-9065-45A2-9D4E-5660636E1D01}">
            <x14:iconSet custom="1">
              <x14:cfvo type="percent">
                <xm:f>0</xm:f>
              </x14:cfvo>
              <x14:cfvo type="num">
                <xm:f>$N$46</xm:f>
              </x14:cfvo>
              <x14:cfvo type="num" gte="0">
                <xm:f>$N$46</xm:f>
              </x14:cfvo>
              <x14:cfIcon iconSet="3TrafficLights1" iconId="1"/>
              <x14:cfIcon iconSet="3TrafficLights1" iconId="2"/>
              <x14:cfIcon iconSet="3TrafficLights1" iconId="0"/>
            </x14:iconSet>
          </x14:cfRule>
          <xm:sqref>O46</xm:sqref>
        </x14:conditionalFormatting>
        <x14:conditionalFormatting xmlns:xm="http://schemas.microsoft.com/office/excel/2006/main">
          <x14:cfRule type="iconSet" priority="22" id="{7DB4F417-5B1B-43ED-AD57-F6CC8025D94D}">
            <x14:iconSet custom="1">
              <x14:cfvo type="percent">
                <xm:f>0</xm:f>
              </x14:cfvo>
              <x14:cfvo type="num">
                <xm:f>$P$32</xm:f>
              </x14:cfvo>
              <x14:cfvo type="num" gte="0">
                <xm:f>$P$32</xm:f>
              </x14:cfvo>
              <x14:cfIcon iconSet="3TrafficLights1" iconId="1"/>
              <x14:cfIcon iconSet="3TrafficLights1" iconId="2"/>
              <x14:cfIcon iconSet="3TrafficLights1" iconId="0"/>
            </x14:iconSet>
          </x14:cfRule>
          <xm:sqref>Q32</xm:sqref>
        </x14:conditionalFormatting>
        <x14:conditionalFormatting xmlns:xm="http://schemas.microsoft.com/office/excel/2006/main">
          <x14:cfRule type="iconSet" priority="8" id="{74F83435-B915-427E-81D8-23986640AE98}">
            <x14:iconSet custom="1">
              <x14:cfvo type="percent">
                <xm:f>0</xm:f>
              </x14:cfvo>
              <x14:cfvo type="num">
                <xm:f>$P$46</xm:f>
              </x14:cfvo>
              <x14:cfvo type="num" gte="0">
                <xm:f>$P$46</xm:f>
              </x14:cfvo>
              <x14:cfIcon iconSet="3TrafficLights1" iconId="1"/>
              <x14:cfIcon iconSet="3TrafficLights1" iconId="2"/>
              <x14:cfIcon iconSet="3TrafficLights1" iconId="0"/>
            </x14:iconSet>
          </x14:cfRule>
          <xm:sqref>Q46</xm:sqref>
        </x14:conditionalFormatting>
        <x14:conditionalFormatting xmlns:xm="http://schemas.microsoft.com/office/excel/2006/main">
          <x14:cfRule type="iconSet" priority="21" id="{CB147144-34F9-47C9-A3C8-452859ACFD66}">
            <x14:iconSet custom="1">
              <x14:cfvo type="percent">
                <xm:f>0</xm:f>
              </x14:cfvo>
              <x14:cfvo type="num">
                <xm:f>$R$32</xm:f>
              </x14:cfvo>
              <x14:cfvo type="num" gte="0">
                <xm:f>$R$32</xm:f>
              </x14:cfvo>
              <x14:cfIcon iconSet="3TrafficLights1" iconId="1"/>
              <x14:cfIcon iconSet="3TrafficLights1" iconId="2"/>
              <x14:cfIcon iconSet="3TrafficLights1" iconId="0"/>
            </x14:iconSet>
          </x14:cfRule>
          <xm:sqref>S32</xm:sqref>
        </x14:conditionalFormatting>
        <x14:conditionalFormatting xmlns:xm="http://schemas.microsoft.com/office/excel/2006/main">
          <x14:cfRule type="iconSet" priority="7" id="{CDBA9A4A-5BB8-4862-9C95-F18DB9319CE0}">
            <x14:iconSet custom="1">
              <x14:cfvo type="percent">
                <xm:f>0</xm:f>
              </x14:cfvo>
              <x14:cfvo type="num">
                <xm:f>$R$46</xm:f>
              </x14:cfvo>
              <x14:cfvo type="num" gte="0">
                <xm:f>$R$46</xm:f>
              </x14:cfvo>
              <x14:cfIcon iconSet="3TrafficLights1" iconId="1"/>
              <x14:cfIcon iconSet="3TrafficLights1" iconId="2"/>
              <x14:cfIcon iconSet="3TrafficLights1" iconId="0"/>
            </x14:iconSet>
          </x14:cfRule>
          <xm:sqref>S46</xm:sqref>
        </x14:conditionalFormatting>
        <x14:conditionalFormatting xmlns:xm="http://schemas.microsoft.com/office/excel/2006/main">
          <x14:cfRule type="iconSet" priority="20" id="{EFB8B61E-6EAA-4D9D-8FE0-68DD9392D773}">
            <x14:iconSet custom="1">
              <x14:cfvo type="percent">
                <xm:f>0</xm:f>
              </x14:cfvo>
              <x14:cfvo type="num">
                <xm:f>$T$32</xm:f>
              </x14:cfvo>
              <x14:cfvo type="num" gte="0">
                <xm:f>$T$32</xm:f>
              </x14:cfvo>
              <x14:cfIcon iconSet="3TrafficLights1" iconId="1"/>
              <x14:cfIcon iconSet="3TrafficLights1" iconId="2"/>
              <x14:cfIcon iconSet="3TrafficLights1" iconId="0"/>
            </x14:iconSet>
          </x14:cfRule>
          <xm:sqref>U32</xm:sqref>
        </x14:conditionalFormatting>
        <x14:conditionalFormatting xmlns:xm="http://schemas.microsoft.com/office/excel/2006/main">
          <x14:cfRule type="iconSet" priority="6" id="{3DA9E39E-80AF-4320-8357-58651D98F718}">
            <x14:iconSet custom="1">
              <x14:cfvo type="percent">
                <xm:f>0</xm:f>
              </x14:cfvo>
              <x14:cfvo type="num">
                <xm:f>$T$46</xm:f>
              </x14:cfvo>
              <x14:cfvo type="num" gte="0">
                <xm:f>$T$46</xm:f>
              </x14:cfvo>
              <x14:cfIcon iconSet="3TrafficLights1" iconId="1"/>
              <x14:cfIcon iconSet="3TrafficLights1" iconId="2"/>
              <x14:cfIcon iconSet="3TrafficLights1" iconId="0"/>
            </x14:iconSet>
          </x14:cfRule>
          <xm:sqref>U46</xm:sqref>
        </x14:conditionalFormatting>
        <x14:conditionalFormatting xmlns:xm="http://schemas.microsoft.com/office/excel/2006/main">
          <x14:cfRule type="iconSet" priority="19" id="{9A878B2F-B485-41D5-8826-A82417DC7939}">
            <x14:iconSet custom="1">
              <x14:cfvo type="percent">
                <xm:f>0</xm:f>
              </x14:cfvo>
              <x14:cfvo type="num">
                <xm:f>$V$32</xm:f>
              </x14:cfvo>
              <x14:cfvo type="num" gte="0">
                <xm:f>$V$32</xm:f>
              </x14:cfvo>
              <x14:cfIcon iconSet="3TrafficLights1" iconId="1"/>
              <x14:cfIcon iconSet="3TrafficLights1" iconId="2"/>
              <x14:cfIcon iconSet="3TrafficLights1" iconId="0"/>
            </x14:iconSet>
          </x14:cfRule>
          <xm:sqref>W32</xm:sqref>
        </x14:conditionalFormatting>
        <x14:conditionalFormatting xmlns:xm="http://schemas.microsoft.com/office/excel/2006/main">
          <x14:cfRule type="iconSet" priority="5" id="{B824B06C-5978-4B73-A33B-46615908F517}">
            <x14:iconSet custom="1">
              <x14:cfvo type="percent">
                <xm:f>0</xm:f>
              </x14:cfvo>
              <x14:cfvo type="num">
                <xm:f>$V$46</xm:f>
              </x14:cfvo>
              <x14:cfvo type="num" gte="0">
                <xm:f>$V$46</xm:f>
              </x14:cfvo>
              <x14:cfIcon iconSet="3TrafficLights1" iconId="1"/>
              <x14:cfIcon iconSet="3TrafficLights1" iconId="2"/>
              <x14:cfIcon iconSet="3TrafficLights1" iconId="0"/>
            </x14:iconSet>
          </x14:cfRule>
          <xm:sqref>W46</xm:sqref>
        </x14:conditionalFormatting>
        <x14:conditionalFormatting xmlns:xm="http://schemas.microsoft.com/office/excel/2006/main">
          <x14:cfRule type="iconSet" priority="18" id="{D791D88F-7F38-42F2-B38C-168C1B362D40}">
            <x14:iconSet custom="1">
              <x14:cfvo type="percent">
                <xm:f>0</xm:f>
              </x14:cfvo>
              <x14:cfvo type="num">
                <xm:f>$X$32</xm:f>
              </x14:cfvo>
              <x14:cfvo type="num" gte="0">
                <xm:f>$X$32</xm:f>
              </x14:cfvo>
              <x14:cfIcon iconSet="3TrafficLights1" iconId="1"/>
              <x14:cfIcon iconSet="3TrafficLights1" iconId="2"/>
              <x14:cfIcon iconSet="3TrafficLights1" iconId="0"/>
            </x14:iconSet>
          </x14:cfRule>
          <xm:sqref>Y32</xm:sqref>
        </x14:conditionalFormatting>
        <x14:conditionalFormatting xmlns:xm="http://schemas.microsoft.com/office/excel/2006/main">
          <x14:cfRule type="iconSet" priority="4" id="{37369BD6-6E10-4982-9A4E-1BDBE7823702}">
            <x14:iconSet custom="1">
              <x14:cfvo type="percent">
                <xm:f>0</xm:f>
              </x14:cfvo>
              <x14:cfvo type="num">
                <xm:f>$X$46</xm:f>
              </x14:cfvo>
              <x14:cfvo type="num" gte="0">
                <xm:f>$X$46</xm:f>
              </x14:cfvo>
              <x14:cfIcon iconSet="3TrafficLights1" iconId="1"/>
              <x14:cfIcon iconSet="3TrafficLights1" iconId="2"/>
              <x14:cfIcon iconSet="3TrafficLights1" iconId="0"/>
            </x14:iconSet>
          </x14:cfRule>
          <xm:sqref>Y46</xm:sqref>
        </x14:conditionalFormatting>
        <x14:conditionalFormatting xmlns:xm="http://schemas.microsoft.com/office/excel/2006/main">
          <x14:cfRule type="iconSet" priority="17" id="{C80F3829-5075-4092-A363-0DFE5DD88C01}">
            <x14:iconSet custom="1">
              <x14:cfvo type="percent">
                <xm:f>0</xm:f>
              </x14:cfvo>
              <x14:cfvo type="num">
                <xm:f>$Z$32</xm:f>
              </x14:cfvo>
              <x14:cfvo type="num" gte="0">
                <xm:f>$Z$32</xm:f>
              </x14:cfvo>
              <x14:cfIcon iconSet="3TrafficLights1" iconId="1"/>
              <x14:cfIcon iconSet="3TrafficLights1" iconId="2"/>
              <x14:cfIcon iconSet="3TrafficLights1" iconId="0"/>
            </x14:iconSet>
          </x14:cfRule>
          <xm:sqref>AA32</xm:sqref>
        </x14:conditionalFormatting>
        <x14:conditionalFormatting xmlns:xm="http://schemas.microsoft.com/office/excel/2006/main">
          <x14:cfRule type="iconSet" priority="3" id="{57641609-D1B6-4F17-A244-17F27650A48B}">
            <x14:iconSet custom="1">
              <x14:cfvo type="percent">
                <xm:f>0</xm:f>
              </x14:cfvo>
              <x14:cfvo type="num">
                <xm:f>$Z$46</xm:f>
              </x14:cfvo>
              <x14:cfvo type="num" gte="0">
                <xm:f>$Z$46</xm:f>
              </x14:cfvo>
              <x14:cfIcon iconSet="3TrafficLights1" iconId="1"/>
              <x14:cfIcon iconSet="3TrafficLights1" iconId="2"/>
              <x14:cfIcon iconSet="3TrafficLights1" iconId="0"/>
            </x14:iconSet>
          </x14:cfRule>
          <xm:sqref>AA46</xm:sqref>
        </x14:conditionalFormatting>
        <x14:conditionalFormatting xmlns:xm="http://schemas.microsoft.com/office/excel/2006/main">
          <x14:cfRule type="iconSet" priority="16" id="{3D71CFD9-A9CE-4CD9-85DD-9C7E021D7261}">
            <x14:iconSet custom="1">
              <x14:cfvo type="percent">
                <xm:f>0</xm:f>
              </x14:cfvo>
              <x14:cfvo type="num">
                <xm:f>$AB$32</xm:f>
              </x14:cfvo>
              <x14:cfvo type="num" gte="0">
                <xm:f>$AB$32</xm:f>
              </x14:cfvo>
              <x14:cfIcon iconSet="3TrafficLights1" iconId="1"/>
              <x14:cfIcon iconSet="3TrafficLights1" iconId="2"/>
              <x14:cfIcon iconSet="3TrafficLights1" iconId="0"/>
            </x14:iconSet>
          </x14:cfRule>
          <xm:sqref>AC32</xm:sqref>
        </x14:conditionalFormatting>
        <x14:conditionalFormatting xmlns:xm="http://schemas.microsoft.com/office/excel/2006/main">
          <x14:cfRule type="iconSet" priority="2" id="{9B4E5C81-7D30-4625-B06C-272BCE0E9735}">
            <x14:iconSet custom="1">
              <x14:cfvo type="percent">
                <xm:f>0</xm:f>
              </x14:cfvo>
              <x14:cfvo type="num">
                <xm:f>$AB$46</xm:f>
              </x14:cfvo>
              <x14:cfvo type="num" gte="0">
                <xm:f>$AB$46</xm:f>
              </x14:cfvo>
              <x14:cfIcon iconSet="3TrafficLights1" iconId="1"/>
              <x14:cfIcon iconSet="3TrafficLights1" iconId="2"/>
              <x14:cfIcon iconSet="3TrafficLights1" iconId="0"/>
            </x14:iconSet>
          </x14:cfRule>
          <xm:sqref>AC46</xm:sqref>
        </x14:conditionalFormatting>
        <x14:conditionalFormatting xmlns:xm="http://schemas.microsoft.com/office/excel/2006/main">
          <x14:cfRule type="iconSet" priority="15" id="{ECA6D2E2-7D2A-4E94-A038-8809853CA8A0}">
            <x14:iconSet custom="1">
              <x14:cfvo type="percent">
                <xm:f>0</xm:f>
              </x14:cfvo>
              <x14:cfvo type="num">
                <xm:f>$AD$32</xm:f>
              </x14:cfvo>
              <x14:cfvo type="num" gte="0">
                <xm:f>$AD$32</xm:f>
              </x14:cfvo>
              <x14:cfIcon iconSet="3TrafficLights1" iconId="1"/>
              <x14:cfIcon iconSet="3TrafficLights1" iconId="2"/>
              <x14:cfIcon iconSet="3TrafficLights1" iconId="0"/>
            </x14:iconSet>
          </x14:cfRule>
          <xm:sqref>AE32</xm:sqref>
        </x14:conditionalFormatting>
        <x14:conditionalFormatting xmlns:xm="http://schemas.microsoft.com/office/excel/2006/main">
          <x14:cfRule type="iconSet" priority="1" id="{EA73DB53-A8B4-4AF1-801E-23DC1CA7492F}">
            <x14:iconSet custom="1">
              <x14:cfvo type="percent">
                <xm:f>0</xm:f>
              </x14:cfvo>
              <x14:cfvo type="num">
                <xm:f>$AD$46</xm:f>
              </x14:cfvo>
              <x14:cfvo type="num" gte="0">
                <xm:f>$AD$46</xm:f>
              </x14:cfvo>
              <x14:cfIcon iconSet="3TrafficLights1" iconId="1"/>
              <x14:cfIcon iconSet="3TrafficLights1" iconId="2"/>
              <x14:cfIcon iconSet="3TrafficLights1" iconId="0"/>
            </x14:iconSet>
          </x14:cfRule>
          <xm:sqref>AE46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FE9B-D8B5-46E9-BF2E-16EF79C6FC83}">
  <dimension ref="A1:R36"/>
  <sheetViews>
    <sheetView workbookViewId="0">
      <selection activeCell="B11" sqref="B11:R11"/>
    </sheetView>
  </sheetViews>
  <sheetFormatPr baseColWidth="10" defaultRowHeight="14" x14ac:dyDescent="0.2"/>
  <cols>
    <col min="1" max="1" width="25.1640625" customWidth="1"/>
  </cols>
  <sheetData>
    <row r="1" spans="1:18" ht="30" customHeight="1" x14ac:dyDescent="0.2">
      <c r="A1" s="256" t="s">
        <v>59</v>
      </c>
      <c r="B1" s="256"/>
      <c r="C1" s="256"/>
      <c r="D1" s="256"/>
      <c r="E1" s="256"/>
      <c r="F1" s="256"/>
      <c r="G1" s="256"/>
      <c r="H1" s="256"/>
      <c r="I1" s="256"/>
      <c r="J1" s="256"/>
      <c r="K1" s="256"/>
      <c r="L1" s="256"/>
      <c r="M1" s="256"/>
      <c r="N1" s="256"/>
      <c r="O1" s="256"/>
      <c r="P1" s="256"/>
      <c r="Q1" s="256"/>
      <c r="R1" s="256"/>
    </row>
    <row r="2" spans="1:18" ht="30" customHeight="1" x14ac:dyDescent="0.2">
      <c r="A2" s="3" t="s">
        <v>77</v>
      </c>
      <c r="B2" s="255" t="s">
        <v>81</v>
      </c>
      <c r="C2" s="255"/>
      <c r="D2" s="255"/>
      <c r="E2" s="255"/>
      <c r="F2" s="255"/>
      <c r="G2" s="255"/>
      <c r="H2" s="255"/>
      <c r="I2" s="255"/>
      <c r="J2" s="255"/>
      <c r="K2" s="255"/>
      <c r="L2" s="255"/>
      <c r="M2" s="255"/>
      <c r="N2" s="255"/>
      <c r="O2" s="255"/>
      <c r="P2" s="255"/>
      <c r="Q2" s="255"/>
      <c r="R2" s="255"/>
    </row>
    <row r="3" spans="1:18" ht="30" customHeight="1" x14ac:dyDescent="0.2">
      <c r="A3" s="3" t="s">
        <v>78</v>
      </c>
      <c r="B3" s="255" t="s">
        <v>79</v>
      </c>
      <c r="C3" s="255"/>
      <c r="D3" s="255"/>
      <c r="E3" s="255"/>
      <c r="F3" s="255"/>
      <c r="G3" s="255"/>
      <c r="H3" s="255"/>
      <c r="I3" s="255"/>
      <c r="J3" s="255"/>
      <c r="K3" s="255"/>
      <c r="L3" s="255"/>
      <c r="M3" s="255"/>
      <c r="N3" s="255"/>
      <c r="O3" s="255"/>
      <c r="P3" s="255"/>
      <c r="Q3" s="255"/>
      <c r="R3" s="255"/>
    </row>
    <row r="4" spans="1:18" ht="30" customHeight="1" x14ac:dyDescent="0.2">
      <c r="A4" s="3" t="s">
        <v>80</v>
      </c>
      <c r="B4" s="255" t="s">
        <v>82</v>
      </c>
      <c r="C4" s="255"/>
      <c r="D4" s="255"/>
      <c r="E4" s="255"/>
      <c r="F4" s="255"/>
      <c r="G4" s="255"/>
      <c r="H4" s="255"/>
      <c r="I4" s="255"/>
      <c r="J4" s="255"/>
      <c r="K4" s="255"/>
      <c r="L4" s="255"/>
      <c r="M4" s="255"/>
      <c r="N4" s="255"/>
      <c r="O4" s="255"/>
      <c r="P4" s="255"/>
      <c r="Q4" s="255"/>
      <c r="R4" s="255"/>
    </row>
    <row r="5" spans="1:18" ht="30" customHeight="1" x14ac:dyDescent="0.2">
      <c r="A5" s="4" t="s">
        <v>87</v>
      </c>
      <c r="B5" s="255" t="s">
        <v>83</v>
      </c>
      <c r="C5" s="255"/>
      <c r="D5" s="255"/>
      <c r="E5" s="255"/>
      <c r="F5" s="255"/>
      <c r="G5" s="255"/>
      <c r="H5" s="255"/>
      <c r="I5" s="255"/>
      <c r="J5" s="255"/>
      <c r="K5" s="255"/>
      <c r="L5" s="255"/>
      <c r="M5" s="255"/>
      <c r="N5" s="255"/>
      <c r="O5" s="255"/>
      <c r="P5" s="255"/>
      <c r="Q5" s="255"/>
      <c r="R5" s="255"/>
    </row>
    <row r="6" spans="1:18" ht="30" customHeight="1" x14ac:dyDescent="0.2">
      <c r="A6" s="4" t="s">
        <v>88</v>
      </c>
      <c r="B6" s="255" t="s">
        <v>84</v>
      </c>
      <c r="C6" s="255"/>
      <c r="D6" s="255"/>
      <c r="E6" s="255"/>
      <c r="F6" s="255"/>
      <c r="G6" s="255"/>
      <c r="H6" s="255"/>
      <c r="I6" s="255"/>
      <c r="J6" s="255"/>
      <c r="K6" s="255"/>
      <c r="L6" s="255"/>
      <c r="M6" s="255"/>
      <c r="N6" s="255"/>
      <c r="O6" s="255"/>
      <c r="P6" s="255"/>
      <c r="Q6" s="255"/>
      <c r="R6" s="255"/>
    </row>
    <row r="7" spans="1:18" ht="30" customHeight="1" x14ac:dyDescent="0.2">
      <c r="A7" s="4" t="s">
        <v>89</v>
      </c>
      <c r="B7" s="255" t="s">
        <v>85</v>
      </c>
      <c r="C7" s="255"/>
      <c r="D7" s="255"/>
      <c r="E7" s="255"/>
      <c r="F7" s="255"/>
      <c r="G7" s="255"/>
      <c r="H7" s="255"/>
      <c r="I7" s="255"/>
      <c r="J7" s="255"/>
      <c r="K7" s="255"/>
      <c r="L7" s="255"/>
      <c r="M7" s="255"/>
      <c r="N7" s="255"/>
      <c r="O7" s="255"/>
      <c r="P7" s="255"/>
      <c r="Q7" s="255"/>
      <c r="R7" s="255"/>
    </row>
    <row r="8" spans="1:18" ht="30" customHeight="1" x14ac:dyDescent="0.2">
      <c r="A8" s="4" t="s">
        <v>90</v>
      </c>
      <c r="B8" s="255" t="s">
        <v>86</v>
      </c>
      <c r="C8" s="255"/>
      <c r="D8" s="255"/>
      <c r="E8" s="255"/>
      <c r="F8" s="255"/>
      <c r="G8" s="255"/>
      <c r="H8" s="255"/>
      <c r="I8" s="255"/>
      <c r="J8" s="255"/>
      <c r="K8" s="255"/>
      <c r="L8" s="255"/>
      <c r="M8" s="255"/>
      <c r="N8" s="255"/>
      <c r="O8" s="255"/>
      <c r="P8" s="255"/>
      <c r="Q8" s="255"/>
      <c r="R8" s="255"/>
    </row>
    <row r="9" spans="1:18" ht="30" customHeight="1" x14ac:dyDescent="0.2">
      <c r="A9" s="3" t="s">
        <v>114</v>
      </c>
      <c r="B9" s="255" t="s">
        <v>115</v>
      </c>
      <c r="C9" s="255"/>
      <c r="D9" s="255"/>
      <c r="E9" s="255"/>
      <c r="F9" s="255"/>
      <c r="G9" s="255"/>
      <c r="H9" s="255"/>
      <c r="I9" s="255"/>
      <c r="J9" s="255"/>
      <c r="K9" s="255"/>
      <c r="L9" s="255"/>
      <c r="M9" s="255"/>
      <c r="N9" s="255"/>
      <c r="O9" s="255"/>
      <c r="P9" s="255"/>
      <c r="Q9" s="255"/>
      <c r="R9" s="255"/>
    </row>
    <row r="10" spans="1:18" ht="30" customHeight="1" x14ac:dyDescent="0.2">
      <c r="A10" s="3" t="s">
        <v>92</v>
      </c>
      <c r="B10" s="255" t="s">
        <v>93</v>
      </c>
      <c r="C10" s="255"/>
      <c r="D10" s="255"/>
      <c r="E10" s="255"/>
      <c r="F10" s="255"/>
      <c r="G10" s="255"/>
      <c r="H10" s="255"/>
      <c r="I10" s="255"/>
      <c r="J10" s="255"/>
      <c r="K10" s="255"/>
      <c r="L10" s="255"/>
      <c r="M10" s="255"/>
      <c r="N10" s="255"/>
      <c r="O10" s="255"/>
      <c r="P10" s="255"/>
      <c r="Q10" s="255"/>
      <c r="R10" s="255"/>
    </row>
    <row r="11" spans="1:18" ht="46.5" customHeight="1" x14ac:dyDescent="0.2">
      <c r="A11" s="3" t="s">
        <v>104</v>
      </c>
      <c r="B11" s="255" t="s">
        <v>94</v>
      </c>
      <c r="C11" s="255"/>
      <c r="D11" s="255"/>
      <c r="E11" s="255"/>
      <c r="F11" s="255"/>
      <c r="G11" s="255"/>
      <c r="H11" s="255"/>
      <c r="I11" s="255"/>
      <c r="J11" s="255"/>
      <c r="K11" s="255"/>
      <c r="L11" s="255"/>
      <c r="M11" s="255"/>
      <c r="N11" s="255"/>
      <c r="O11" s="255"/>
      <c r="P11" s="255"/>
      <c r="Q11" s="255"/>
      <c r="R11" s="255"/>
    </row>
    <row r="12" spans="1:18" ht="30" customHeight="1" x14ac:dyDescent="0.2">
      <c r="A12" s="3" t="s">
        <v>105</v>
      </c>
      <c r="B12" s="255" t="s">
        <v>95</v>
      </c>
      <c r="C12" s="255"/>
      <c r="D12" s="255"/>
      <c r="E12" s="255"/>
      <c r="F12" s="255"/>
      <c r="G12" s="255"/>
      <c r="H12" s="255"/>
      <c r="I12" s="255"/>
      <c r="J12" s="255"/>
      <c r="K12" s="255"/>
      <c r="L12" s="255"/>
      <c r="M12" s="255"/>
      <c r="N12" s="255"/>
      <c r="O12" s="255"/>
      <c r="P12" s="255"/>
      <c r="Q12" s="255"/>
      <c r="R12" s="255"/>
    </row>
    <row r="13" spans="1:18" ht="30" customHeight="1" x14ac:dyDescent="0.2">
      <c r="A13" s="3" t="s">
        <v>106</v>
      </c>
      <c r="B13" s="255" t="s">
        <v>96</v>
      </c>
      <c r="C13" s="255"/>
      <c r="D13" s="255"/>
      <c r="E13" s="255"/>
      <c r="F13" s="255"/>
      <c r="G13" s="255"/>
      <c r="H13" s="255"/>
      <c r="I13" s="255"/>
      <c r="J13" s="255"/>
      <c r="K13" s="255"/>
      <c r="L13" s="255"/>
      <c r="M13" s="255"/>
      <c r="N13" s="255"/>
      <c r="O13" s="255"/>
      <c r="P13" s="255"/>
      <c r="Q13" s="255"/>
      <c r="R13" s="255"/>
    </row>
    <row r="14" spans="1:18" ht="30" customHeight="1" x14ac:dyDescent="0.2">
      <c r="A14" s="3" t="s">
        <v>107</v>
      </c>
      <c r="B14" s="255" t="s">
        <v>97</v>
      </c>
      <c r="C14" s="255"/>
      <c r="D14" s="255"/>
      <c r="E14" s="255"/>
      <c r="F14" s="255"/>
      <c r="G14" s="255"/>
      <c r="H14" s="255"/>
      <c r="I14" s="255"/>
      <c r="J14" s="255"/>
      <c r="K14" s="255"/>
      <c r="L14" s="255"/>
      <c r="M14" s="255"/>
      <c r="N14" s="255"/>
      <c r="O14" s="255"/>
      <c r="P14" s="255"/>
      <c r="Q14" s="255"/>
      <c r="R14" s="255"/>
    </row>
    <row r="15" spans="1:18" ht="30" customHeight="1" x14ac:dyDescent="0.2">
      <c r="A15" s="216" t="s">
        <v>108</v>
      </c>
      <c r="B15" s="255" t="s">
        <v>98</v>
      </c>
      <c r="C15" s="255"/>
      <c r="D15" s="255"/>
      <c r="E15" s="255"/>
      <c r="F15" s="255"/>
      <c r="G15" s="255"/>
      <c r="H15" s="255"/>
      <c r="I15" s="255"/>
      <c r="J15" s="255"/>
      <c r="K15" s="255"/>
      <c r="L15" s="255"/>
      <c r="M15" s="255"/>
      <c r="N15" s="255"/>
      <c r="O15" s="255"/>
      <c r="P15" s="255"/>
      <c r="Q15" s="255"/>
      <c r="R15" s="255"/>
    </row>
    <row r="16" spans="1:18" ht="30" customHeight="1" x14ac:dyDescent="0.2">
      <c r="A16" s="216" t="s">
        <v>109</v>
      </c>
      <c r="B16" s="255" t="s">
        <v>99</v>
      </c>
      <c r="C16" s="255"/>
      <c r="D16" s="255"/>
      <c r="E16" s="255"/>
      <c r="F16" s="255"/>
      <c r="G16" s="255"/>
      <c r="H16" s="255"/>
      <c r="I16" s="255"/>
      <c r="J16" s="255"/>
      <c r="K16" s="255"/>
      <c r="L16" s="255"/>
      <c r="M16" s="255"/>
      <c r="N16" s="255"/>
      <c r="O16" s="255"/>
      <c r="P16" s="255"/>
      <c r="Q16" s="255"/>
      <c r="R16" s="255"/>
    </row>
    <row r="17" spans="1:18" ht="30" customHeight="1" x14ac:dyDescent="0.2">
      <c r="A17" s="3" t="s">
        <v>110</v>
      </c>
      <c r="B17" s="255" t="s">
        <v>100</v>
      </c>
      <c r="C17" s="255"/>
      <c r="D17" s="255"/>
      <c r="E17" s="255"/>
      <c r="F17" s="255"/>
      <c r="G17" s="255"/>
      <c r="H17" s="255"/>
      <c r="I17" s="255"/>
      <c r="J17" s="255"/>
      <c r="K17" s="255"/>
      <c r="L17" s="255"/>
      <c r="M17" s="255"/>
      <c r="N17" s="255"/>
      <c r="O17" s="255"/>
      <c r="P17" s="255"/>
      <c r="Q17" s="255"/>
      <c r="R17" s="255"/>
    </row>
    <row r="18" spans="1:18" ht="30" customHeight="1" x14ac:dyDescent="0.2">
      <c r="A18" s="3" t="s">
        <v>111</v>
      </c>
      <c r="B18" s="255" t="s">
        <v>101</v>
      </c>
      <c r="C18" s="255"/>
      <c r="D18" s="255"/>
      <c r="E18" s="255"/>
      <c r="F18" s="255"/>
      <c r="G18" s="255"/>
      <c r="H18" s="255"/>
      <c r="I18" s="255"/>
      <c r="J18" s="255"/>
      <c r="K18" s="255"/>
      <c r="L18" s="255"/>
      <c r="M18" s="255"/>
      <c r="N18" s="255"/>
      <c r="O18" s="255"/>
      <c r="P18" s="255"/>
      <c r="Q18" s="255"/>
      <c r="R18" s="255"/>
    </row>
    <row r="19" spans="1:18" ht="30" customHeight="1" x14ac:dyDescent="0.2">
      <c r="A19" s="216" t="s">
        <v>112</v>
      </c>
      <c r="B19" s="255" t="s">
        <v>102</v>
      </c>
      <c r="C19" s="255"/>
      <c r="D19" s="255"/>
      <c r="E19" s="255"/>
      <c r="F19" s="255"/>
      <c r="G19" s="255"/>
      <c r="H19" s="255"/>
      <c r="I19" s="255"/>
      <c r="J19" s="255"/>
      <c r="K19" s="255"/>
      <c r="L19" s="255"/>
      <c r="M19" s="255"/>
      <c r="N19" s="255"/>
      <c r="O19" s="255"/>
      <c r="P19" s="255"/>
      <c r="Q19" s="255"/>
      <c r="R19" s="255"/>
    </row>
    <row r="20" spans="1:18" ht="30" customHeight="1" x14ac:dyDescent="0.2">
      <c r="A20" s="216" t="s">
        <v>113</v>
      </c>
      <c r="B20" s="255" t="s">
        <v>103</v>
      </c>
      <c r="C20" s="255"/>
      <c r="D20" s="255"/>
      <c r="E20" s="255"/>
      <c r="F20" s="255"/>
      <c r="G20" s="255"/>
      <c r="H20" s="255"/>
      <c r="I20" s="255"/>
      <c r="J20" s="255"/>
      <c r="K20" s="255"/>
      <c r="L20" s="255"/>
      <c r="M20" s="255"/>
      <c r="N20" s="255"/>
      <c r="O20" s="255"/>
      <c r="P20" s="255"/>
      <c r="Q20" s="255"/>
      <c r="R20" s="255"/>
    </row>
    <row r="21" spans="1:18" ht="30" customHeight="1" x14ac:dyDescent="0.2">
      <c r="A21" s="216" t="s">
        <v>131</v>
      </c>
      <c r="B21" s="255" t="s">
        <v>118</v>
      </c>
      <c r="C21" s="255"/>
      <c r="D21" s="255"/>
      <c r="E21" s="255"/>
      <c r="F21" s="255"/>
      <c r="G21" s="255"/>
      <c r="H21" s="255"/>
      <c r="I21" s="255"/>
      <c r="J21" s="255"/>
      <c r="K21" s="255"/>
      <c r="L21" s="255"/>
      <c r="M21" s="255"/>
      <c r="N21" s="255"/>
      <c r="O21" s="255"/>
      <c r="P21" s="255"/>
      <c r="Q21" s="255"/>
      <c r="R21" s="255"/>
    </row>
    <row r="22" spans="1:18" ht="30" customHeight="1" x14ac:dyDescent="0.2">
      <c r="A22" s="216" t="s">
        <v>132</v>
      </c>
      <c r="B22" s="255" t="s">
        <v>119</v>
      </c>
      <c r="C22" s="255"/>
      <c r="D22" s="255"/>
      <c r="E22" s="255"/>
      <c r="F22" s="255"/>
      <c r="G22" s="255"/>
      <c r="H22" s="255"/>
      <c r="I22" s="255"/>
      <c r="J22" s="255"/>
      <c r="K22" s="255"/>
      <c r="L22" s="255"/>
      <c r="M22" s="255"/>
      <c r="N22" s="255"/>
      <c r="O22" s="255"/>
      <c r="P22" s="255"/>
      <c r="Q22" s="255"/>
      <c r="R22" s="255"/>
    </row>
    <row r="23" spans="1:18" ht="30" customHeight="1" x14ac:dyDescent="0.2">
      <c r="A23" s="3" t="s">
        <v>133</v>
      </c>
      <c r="B23" s="255" t="s">
        <v>120</v>
      </c>
      <c r="C23" s="255"/>
      <c r="D23" s="255"/>
      <c r="E23" s="255"/>
      <c r="F23" s="255"/>
      <c r="G23" s="255"/>
      <c r="H23" s="255"/>
      <c r="I23" s="255"/>
      <c r="J23" s="255"/>
      <c r="K23" s="255"/>
      <c r="L23" s="255"/>
      <c r="M23" s="255"/>
      <c r="N23" s="255"/>
      <c r="O23" s="255"/>
      <c r="P23" s="255"/>
      <c r="Q23" s="255"/>
      <c r="R23" s="255"/>
    </row>
    <row r="24" spans="1:18" ht="30" customHeight="1" x14ac:dyDescent="0.2">
      <c r="A24" s="216" t="s">
        <v>134</v>
      </c>
      <c r="B24" s="255" t="s">
        <v>121</v>
      </c>
      <c r="C24" s="255"/>
      <c r="D24" s="255"/>
      <c r="E24" s="255"/>
      <c r="F24" s="255"/>
      <c r="G24" s="255"/>
      <c r="H24" s="255"/>
      <c r="I24" s="255"/>
      <c r="J24" s="255"/>
      <c r="K24" s="255"/>
      <c r="L24" s="255"/>
      <c r="M24" s="255"/>
      <c r="N24" s="255"/>
      <c r="O24" s="255"/>
      <c r="P24" s="255"/>
      <c r="Q24" s="255"/>
      <c r="R24" s="255"/>
    </row>
    <row r="25" spans="1:18" ht="30" customHeight="1" x14ac:dyDescent="0.2">
      <c r="A25" s="3" t="s">
        <v>135</v>
      </c>
      <c r="B25" s="255" t="s">
        <v>122</v>
      </c>
      <c r="C25" s="255"/>
      <c r="D25" s="255"/>
      <c r="E25" s="255"/>
      <c r="F25" s="255"/>
      <c r="G25" s="255"/>
      <c r="H25" s="255"/>
      <c r="I25" s="255"/>
      <c r="J25" s="255"/>
      <c r="K25" s="255"/>
      <c r="L25" s="255"/>
      <c r="M25" s="255"/>
      <c r="N25" s="255"/>
      <c r="O25" s="255"/>
      <c r="P25" s="255"/>
      <c r="Q25" s="255"/>
      <c r="R25" s="255"/>
    </row>
    <row r="26" spans="1:18" ht="30" customHeight="1" x14ac:dyDescent="0.2">
      <c r="A26" s="216" t="s">
        <v>136</v>
      </c>
      <c r="B26" s="255" t="s">
        <v>123</v>
      </c>
      <c r="C26" s="255"/>
      <c r="D26" s="255"/>
      <c r="E26" s="255"/>
      <c r="F26" s="255"/>
      <c r="G26" s="255"/>
      <c r="H26" s="255"/>
      <c r="I26" s="255"/>
      <c r="J26" s="255"/>
      <c r="K26" s="255"/>
      <c r="L26" s="255"/>
      <c r="M26" s="255"/>
      <c r="N26" s="255"/>
      <c r="O26" s="255"/>
      <c r="P26" s="255"/>
      <c r="Q26" s="255"/>
      <c r="R26" s="255"/>
    </row>
    <row r="27" spans="1:18" ht="30" customHeight="1" x14ac:dyDescent="0.2">
      <c r="A27" s="216" t="s">
        <v>137</v>
      </c>
      <c r="B27" s="255" t="s">
        <v>127</v>
      </c>
      <c r="C27" s="255"/>
      <c r="D27" s="255"/>
      <c r="E27" s="255"/>
      <c r="F27" s="255"/>
      <c r="G27" s="255"/>
      <c r="H27" s="255"/>
      <c r="I27" s="255"/>
      <c r="J27" s="255"/>
      <c r="K27" s="255"/>
      <c r="L27" s="255"/>
      <c r="M27" s="255"/>
      <c r="N27" s="255"/>
      <c r="O27" s="255"/>
      <c r="P27" s="255"/>
      <c r="Q27" s="255"/>
      <c r="R27" s="255"/>
    </row>
    <row r="28" spans="1:18" ht="30" customHeight="1" x14ac:dyDescent="0.2">
      <c r="A28" s="216" t="s">
        <v>138</v>
      </c>
      <c r="B28" s="255" t="s">
        <v>128</v>
      </c>
      <c r="C28" s="255"/>
      <c r="D28" s="255"/>
      <c r="E28" s="255"/>
      <c r="F28" s="255"/>
      <c r="G28" s="255"/>
      <c r="H28" s="255"/>
      <c r="I28" s="255"/>
      <c r="J28" s="255"/>
      <c r="K28" s="255"/>
      <c r="L28" s="255"/>
      <c r="M28" s="255"/>
      <c r="N28" s="255"/>
      <c r="O28" s="255"/>
      <c r="P28" s="255"/>
      <c r="Q28" s="255"/>
      <c r="R28" s="255"/>
    </row>
    <row r="29" spans="1:18" ht="30" customHeight="1" x14ac:dyDescent="0.2">
      <c r="A29" s="216" t="s">
        <v>139</v>
      </c>
      <c r="B29" s="255" t="s">
        <v>129</v>
      </c>
      <c r="C29" s="255"/>
      <c r="D29" s="255"/>
      <c r="E29" s="255"/>
      <c r="F29" s="255"/>
      <c r="G29" s="255"/>
      <c r="H29" s="255"/>
      <c r="I29" s="255"/>
      <c r="J29" s="255"/>
      <c r="K29" s="255"/>
      <c r="L29" s="255"/>
      <c r="M29" s="255"/>
      <c r="N29" s="255"/>
      <c r="O29" s="255"/>
      <c r="P29" s="255"/>
      <c r="Q29" s="255"/>
      <c r="R29" s="255"/>
    </row>
    <row r="30" spans="1:18" ht="30" customHeight="1" x14ac:dyDescent="0.2">
      <c r="A30" s="216" t="s">
        <v>140</v>
      </c>
      <c r="B30" s="255" t="s">
        <v>130</v>
      </c>
      <c r="C30" s="255"/>
      <c r="D30" s="255"/>
      <c r="E30" s="255"/>
      <c r="F30" s="255"/>
      <c r="G30" s="255"/>
      <c r="H30" s="255"/>
      <c r="I30" s="255"/>
      <c r="J30" s="255"/>
      <c r="K30" s="255"/>
      <c r="L30" s="255"/>
      <c r="M30" s="255"/>
      <c r="N30" s="255"/>
      <c r="O30" s="255"/>
      <c r="P30" s="255"/>
      <c r="Q30" s="255"/>
      <c r="R30" s="255"/>
    </row>
    <row r="33" spans="1:4" x14ac:dyDescent="0.2">
      <c r="A33" s="217" t="s">
        <v>144</v>
      </c>
      <c r="B33" s="217"/>
      <c r="C33" s="217"/>
      <c r="D33" s="217"/>
    </row>
    <row r="34" spans="1:4" x14ac:dyDescent="0.2">
      <c r="A34" s="2" t="s">
        <v>141</v>
      </c>
      <c r="B34" s="2"/>
      <c r="C34" s="2"/>
      <c r="D34" s="2"/>
    </row>
    <row r="35" spans="1:4" x14ac:dyDescent="0.2">
      <c r="A35" s="2" t="s">
        <v>142</v>
      </c>
      <c r="B35" s="2"/>
      <c r="C35" s="2"/>
      <c r="D35" s="2"/>
    </row>
    <row r="36" spans="1:4" x14ac:dyDescent="0.2">
      <c r="A36" s="2" t="s">
        <v>143</v>
      </c>
      <c r="B36" s="2"/>
      <c r="C36" s="2"/>
      <c r="D36" s="2"/>
    </row>
  </sheetData>
  <sheetProtection algorithmName="SHA-512" hashValue="V8uOF2p8aFJNngtNYuT448zoQgrHLvjdV+l9XmRbc4hZEIPFBU1+OWee4P+WaKb/r7VFYcFfmqnihOVFTL4mAg==" saltValue="AQVr2UU3go+HsUVvf6UeqQ==" spinCount="100000" sheet="1" formatCells="0" formatColumns="0" formatRows="0" insertColumns="0" insertRows="0" sort="0" autoFilter="0" pivotTables="0"/>
  <mergeCells count="30">
    <mergeCell ref="B22:R22"/>
    <mergeCell ref="B23:R23"/>
    <mergeCell ref="B2:R2"/>
    <mergeCell ref="A1:R1"/>
    <mergeCell ref="B3:R3"/>
    <mergeCell ref="B4:R4"/>
    <mergeCell ref="B5:R5"/>
    <mergeCell ref="B6:R6"/>
    <mergeCell ref="B7:R7"/>
    <mergeCell ref="B8:R8"/>
    <mergeCell ref="B10:R10"/>
    <mergeCell ref="B14:R14"/>
    <mergeCell ref="B15:R15"/>
    <mergeCell ref="B16:R16"/>
    <mergeCell ref="B17:R17"/>
    <mergeCell ref="B11:R11"/>
    <mergeCell ref="B9:R9"/>
    <mergeCell ref="B18:R18"/>
    <mergeCell ref="B19:R19"/>
    <mergeCell ref="B20:R20"/>
    <mergeCell ref="B21:R21"/>
    <mergeCell ref="B12:R12"/>
    <mergeCell ref="B13:R13"/>
    <mergeCell ref="B29:R29"/>
    <mergeCell ref="B30:R30"/>
    <mergeCell ref="B24:R24"/>
    <mergeCell ref="B25:R25"/>
    <mergeCell ref="B26:R26"/>
    <mergeCell ref="B27:R27"/>
    <mergeCell ref="B28:R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Ingresos</vt:lpstr>
      <vt:lpstr>Gastos</vt:lpstr>
      <vt:lpstr>Resumen</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Leilani</dc:creator>
  <cp:lastModifiedBy>Daniel Bautista Contreras</cp:lastModifiedBy>
  <cp:lastPrinted>2023-06-21T23:28:56Z</cp:lastPrinted>
  <dcterms:created xsi:type="dcterms:W3CDTF">2023-06-14T18:25:48Z</dcterms:created>
  <dcterms:modified xsi:type="dcterms:W3CDTF">2023-10-25T19:39:39Z</dcterms:modified>
</cp:coreProperties>
</file>